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2023 (дом)\МПА о бюджете 2023 (на сайт)\"/>
    </mc:Choice>
  </mc:AlternateContent>
  <bookViews>
    <workbookView xWindow="0" yWindow="0" windowWidth="19035" windowHeight="10860"/>
  </bookViews>
  <sheets>
    <sheet name="Пр 4 МП 23" sheetId="6" r:id="rId1"/>
  </sheets>
  <definedNames>
    <definedName name="_xlnm._FilterDatabase" localSheetId="0" hidden="1">'Пр 4 МП 23'!$A$11:$M$171</definedName>
    <definedName name="Excel_BuiltIn__FilterDatabase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6" l="1"/>
  <c r="L33" i="6"/>
  <c r="K142" i="6"/>
  <c r="L19" i="6"/>
  <c r="M19" i="6"/>
  <c r="K19" i="6"/>
  <c r="K33" i="6"/>
  <c r="L38" i="6"/>
  <c r="M38" i="6"/>
  <c r="N38" i="6"/>
  <c r="K38" i="6"/>
  <c r="L52" i="6"/>
  <c r="M52" i="6"/>
  <c r="K52" i="6"/>
  <c r="L53" i="6"/>
  <c r="M53" i="6"/>
  <c r="K53" i="6"/>
  <c r="L54" i="6"/>
  <c r="M54" i="6"/>
  <c r="N54" i="6"/>
  <c r="K54" i="6"/>
  <c r="L60" i="6"/>
  <c r="M60" i="6"/>
  <c r="K60" i="6"/>
  <c r="L63" i="6"/>
  <c r="M63" i="6"/>
  <c r="K63" i="6"/>
  <c r="L70" i="6"/>
  <c r="M70" i="6"/>
  <c r="K70" i="6"/>
  <c r="L73" i="6"/>
  <c r="M73" i="6"/>
  <c r="K73" i="6"/>
  <c r="L83" i="6"/>
  <c r="M83" i="6"/>
  <c r="K83" i="6"/>
  <c r="L84" i="6"/>
  <c r="M84" i="6"/>
  <c r="K84" i="6"/>
  <c r="L90" i="6"/>
  <c r="M90" i="6"/>
  <c r="K90" i="6"/>
  <c r="L101" i="6"/>
  <c r="M101" i="6"/>
  <c r="K101" i="6"/>
  <c r="L105" i="6"/>
  <c r="M105" i="6"/>
  <c r="K105" i="6"/>
  <c r="L107" i="6"/>
  <c r="M107" i="6"/>
  <c r="K107" i="6"/>
  <c r="L113" i="6"/>
  <c r="M113" i="6"/>
  <c r="K113" i="6"/>
  <c r="L126" i="6"/>
  <c r="M126" i="6"/>
  <c r="K126" i="6"/>
  <c r="M68" i="6" l="1"/>
  <c r="L68" i="6"/>
  <c r="K68" i="6"/>
  <c r="K129" i="6" l="1"/>
  <c r="L140" i="6" l="1"/>
  <c r="L139" i="6" s="1"/>
  <c r="L137" i="6"/>
  <c r="L133" i="6"/>
  <c r="L132" i="6" s="1"/>
  <c r="L129" i="6"/>
  <c r="L128" i="6" s="1"/>
  <c r="L125" i="6"/>
  <c r="L123" i="6"/>
  <c r="L122" i="6" s="1"/>
  <c r="L120" i="6"/>
  <c r="L117" i="6"/>
  <c r="L116" i="6" s="1"/>
  <c r="L112" i="6"/>
  <c r="L102" i="6"/>
  <c r="L99" i="6"/>
  <c r="L95" i="6"/>
  <c r="L91" i="6"/>
  <c r="L88" i="6"/>
  <c r="L85" i="6"/>
  <c r="L81" i="6"/>
  <c r="L78" i="6"/>
  <c r="L71" i="6"/>
  <c r="L66" i="6"/>
  <c r="L64" i="6"/>
  <c r="L58" i="6"/>
  <c r="L50" i="6"/>
  <c r="L48" i="6"/>
  <c r="L44" i="6"/>
  <c r="L42" i="6"/>
  <c r="L32" i="6"/>
  <c r="L142" i="6" s="1"/>
  <c r="L30" i="6"/>
  <c r="L29" i="6" s="1"/>
  <c r="L27" i="6"/>
  <c r="L26" i="6" s="1"/>
  <c r="L18" i="6"/>
  <c r="L16" i="6"/>
  <c r="L15" i="6" s="1"/>
  <c r="K140" i="6"/>
  <c r="K139" i="6" s="1"/>
  <c r="K137" i="6"/>
  <c r="K133" i="6"/>
  <c r="K132" i="6" s="1"/>
  <c r="K128" i="6"/>
  <c r="K125" i="6"/>
  <c r="K123" i="6"/>
  <c r="K122" i="6" s="1"/>
  <c r="K120" i="6"/>
  <c r="K117" i="6"/>
  <c r="K116" i="6" s="1"/>
  <c r="K112" i="6"/>
  <c r="K102" i="6"/>
  <c r="K99" i="6"/>
  <c r="K95" i="6"/>
  <c r="K91" i="6"/>
  <c r="K88" i="6"/>
  <c r="K85" i="6"/>
  <c r="K81" i="6"/>
  <c r="K78" i="6"/>
  <c r="K71" i="6"/>
  <c r="K66" i="6"/>
  <c r="K64" i="6"/>
  <c r="K58" i="6"/>
  <c r="K50" i="6"/>
  <c r="K48" i="6"/>
  <c r="K44" i="6"/>
  <c r="K42" i="6"/>
  <c r="K32" i="6"/>
  <c r="K30" i="6"/>
  <c r="K29" i="6" s="1"/>
  <c r="K27" i="6"/>
  <c r="K26" i="6" s="1"/>
  <c r="K18" i="6"/>
  <c r="K16" i="6"/>
  <c r="K15" i="6" s="1"/>
  <c r="K77" i="6" l="1"/>
  <c r="L77" i="6"/>
  <c r="L47" i="6"/>
  <c r="K47" i="6"/>
  <c r="L37" i="6"/>
  <c r="L36" i="6" s="1"/>
  <c r="K37" i="6"/>
  <c r="K36" i="6" s="1"/>
  <c r="L111" i="6"/>
  <c r="K111" i="6"/>
  <c r="M16" i="6"/>
  <c r="M15" i="6" s="1"/>
  <c r="M120" i="6" l="1"/>
  <c r="M140" i="6" l="1"/>
  <c r="M139" i="6" s="1"/>
  <c r="M102" i="6" l="1"/>
  <c r="M27" i="6" l="1"/>
  <c r="M26" i="6" s="1"/>
  <c r="M133" i="6"/>
  <c r="M58" i="6"/>
  <c r="M117" i="6"/>
  <c r="M137" i="6" l="1"/>
  <c r="M42" i="6"/>
  <c r="M37" i="6" s="1"/>
  <c r="M129" i="6" l="1"/>
  <c r="M125" i="6" l="1"/>
  <c r="M95" i="6"/>
  <c r="M66" i="6" l="1"/>
  <c r="M44" i="6"/>
  <c r="M36" i="6" s="1"/>
  <c r="M91" i="6" l="1"/>
  <c r="M99" i="6" l="1"/>
  <c r="M116" i="6"/>
  <c r="M78" i="6" l="1"/>
  <c r="M132" i="6"/>
  <c r="M128" i="6"/>
  <c r="M71" i="6" l="1"/>
  <c r="M48" i="6"/>
  <c r="M32" i="6"/>
  <c r="M142" i="6" s="1"/>
  <c r="M30" i="6"/>
  <c r="M29" i="6" s="1"/>
  <c r="E30" i="6"/>
  <c r="E29" i="6" s="1"/>
  <c r="M123" i="6" l="1"/>
  <c r="M122" i="6" s="1"/>
  <c r="M112" i="6"/>
  <c r="M111" i="6" s="1"/>
  <c r="M88" i="6"/>
  <c r="M85" i="6"/>
  <c r="M81" i="6"/>
  <c r="M77" i="6" s="1"/>
  <c r="M64" i="6"/>
  <c r="M50" i="6"/>
  <c r="M47" i="6" s="1"/>
  <c r="M18" i="6"/>
</calcChain>
</file>

<file path=xl/sharedStrings.xml><?xml version="1.0" encoding="utf-8"?>
<sst xmlns="http://schemas.openxmlformats.org/spreadsheetml/2006/main" count="404" uniqueCount="333">
  <si>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</si>
  <si>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</si>
  <si>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</si>
  <si>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</si>
  <si>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</si>
  <si>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</si>
  <si>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</si>
  <si>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</si>
  <si>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</si>
  <si>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</si>
  <si>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</si>
  <si>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</si>
  <si>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</si>
  <si>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</si>
  <si>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</si>
  <si>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</si>
  <si>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</si>
  <si>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</si>
  <si>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</si>
  <si>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</si>
  <si>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</si>
  <si>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</si>
  <si>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</si>
  <si>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</si>
  <si>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</si>
  <si>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</si>
  <si>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</si>
  <si>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</si>
  <si>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</si>
  <si>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</si>
  <si>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</si>
  <si>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</si>
  <si>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</si>
  <si>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</si>
  <si>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</si>
  <si>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</si>
  <si>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</si>
  <si>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</si>
  <si>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</si>
  <si>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</si>
  <si>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</si>
  <si>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</si>
  <si>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</si>
  <si>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</si>
  <si>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</si>
  <si>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</si>
  <si>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</si>
  <si>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</si>
  <si>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</si>
  <si>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</si>
  <si>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</si>
  <si>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</si>
  <si>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</si>
  <si>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</si>
  <si>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</si>
  <si>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</si>
  <si>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</si>
  <si>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</si>
  <si>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</si>
  <si>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</si>
  <si>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</si>
  <si>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</si>
  <si>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</si>
  <si>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</si>
  <si>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</si>
  <si>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</si>
  <si>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</si>
  <si>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</si>
  <si>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</si>
  <si>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</si>
  <si>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</si>
  <si>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</si>
  <si>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</si>
  <si>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</si>
  <si>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</si>
  <si>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</si>
  <si>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</si>
  <si>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</si>
  <si>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</si>
  <si>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</si>
  <si>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</si>
  <si>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</si>
  <si>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</si>
  <si>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</si>
  <si>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</si>
  <si>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</si>
  <si>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</si>
  <si>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</si>
  <si>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</si>
  <si>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</si>
  <si>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</si>
  <si>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</si>
  <si>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</si>
  <si>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</si>
  <si>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</si>
  <si>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</si>
  <si>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</si>
  <si>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</si>
  <si>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</si>
  <si>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</si>
  <si>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</si>
  <si>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</si>
  <si>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</si>
  <si>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</si>
  <si>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</si>
  <si>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</si>
  <si>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</si>
  <si>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</si>
  <si>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</si>
  <si>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</si>
  <si>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</si>
  <si>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</si>
  <si>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</si>
  <si>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</si>
  <si>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</si>
  <si>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</si>
  <si>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</si>
  <si>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</si>
  <si>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</si>
  <si>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</si>
  <si>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</si>
  <si>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</si>
  <si>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</si>
  <si>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</si>
  <si>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</si>
  <si>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</si>
  <si>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</si>
  <si>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</si>
  <si>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</si>
  <si>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</si>
  <si>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</si>
  <si>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</si>
  <si>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</si>
  <si>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</si>
  <si>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</si>
  <si>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</si>
  <si>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</si>
  <si>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</si>
  <si>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</si>
  <si>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</si>
  <si>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</si>
  <si>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</si>
  <si>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</si>
  <si>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</si>
  <si>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</si>
  <si>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</si>
  <si>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</si>
  <si>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</si>
  <si>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</si>
  <si>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</si>
  <si>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</si>
  <si>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</si>
  <si>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</si>
  <si>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</si>
  <si>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</si>
  <si>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</si>
  <si>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</si>
  <si>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</si>
  <si>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</si>
  <si>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</si>
  <si>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</si>
  <si>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</si>
  <si>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</si>
  <si>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</si>
  <si>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</si>
  <si>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</si>
  <si>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</si>
  <si>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</si>
  <si>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</si>
  <si>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</si>
  <si>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</si>
  <si>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</si>
  <si>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</si>
  <si>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</si>
  <si>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</si>
  <si>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</si>
  <si>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</si>
  <si>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</si>
  <si>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</si>
  <si>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</si>
  <si>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</si>
  <si>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</si>
  <si>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</si>
  <si>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</si>
  <si>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</si>
  <si>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</si>
  <si>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</si>
  <si>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</si>
  <si>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</si>
  <si>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</si>
  <si>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</si>
  <si>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</si>
  <si>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</si>
  <si>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</si>
  <si>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</si>
  <si>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</si>
  <si>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</si>
  <si>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</si>
  <si>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</si>
  <si>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</si>
  <si>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</si>
  <si>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Организация, проведение и участие в спортивных мероприятиях</t>
  </si>
  <si>
    <t>0900120080</t>
  </si>
  <si>
    <t>5.1.1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</si>
  <si>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</si>
  <si>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</si>
  <si>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</si>
  <si>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</si>
  <si>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</si>
  <si>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</si>
  <si>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</si>
  <si>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2530220060</t>
  </si>
  <si>
    <t>9.1.1</t>
  </si>
  <si>
    <t>9.2</t>
  </si>
  <si>
    <t>9.2.1</t>
  </si>
  <si>
    <t>9.3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</si>
  <si>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</si>
  <si>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</si>
  <si>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</si>
  <si>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</si>
  <si>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</si>
  <si>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</si>
  <si>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Федеральный проект "Современная школа"</t>
  </si>
  <si>
    <t>262E100000</t>
  </si>
  <si>
    <t>262E193140</t>
  </si>
  <si>
    <t>2520270140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</si>
  <si>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</si>
  <si>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</si>
  <si>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</si>
  <si>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</si>
  <si>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</si>
  <si>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</si>
  <si>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</si>
  <si>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</si>
  <si>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</si>
  <si>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</si>
  <si>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</si>
  <si>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 xml:space="preserve"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</t>
  </si>
  <si>
    <t>27401R0820</t>
  </si>
  <si>
    <t>Субвенции на  обеспечение оздоровления и отдыха детей (за исключением организации отдыха детей в каникулярное время)</t>
  </si>
  <si>
    <t>Развитие сети учреждений культурно-досугового типа (НП)</t>
  </si>
  <si>
    <t>251A155130</t>
  </si>
  <si>
    <t>Улучшение состояния дворовых и общественных территорий</t>
  </si>
  <si>
    <t>3100120260</t>
  </si>
  <si>
    <t>Муниципальная программа "Развитие муниципальной службы в Пограничном муниципальном округе"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</si>
  <si>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</si>
  <si>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</si>
  <si>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</si>
  <si>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</si>
  <si>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</si>
  <si>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</si>
  <si>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</si>
  <si>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 xml:space="preserve">                                                                                                                 к муниципальному правовому акту</t>
  </si>
  <si>
    <t>15</t>
  </si>
  <si>
    <t>10.1.1</t>
  </si>
  <si>
    <t>10.2</t>
  </si>
  <si>
    <t>10.2.1</t>
  </si>
  <si>
    <t>10.3</t>
  </si>
  <si>
    <t>6.1.1</t>
  </si>
  <si>
    <t>26202R3040</t>
  </si>
  <si>
    <t>Обеспечение персонифицированного финансирования</t>
  </si>
  <si>
    <t>2630170090</t>
  </si>
  <si>
    <t>9.1.2</t>
  </si>
  <si>
    <t>9.2.2</t>
  </si>
  <si>
    <t>9.3.1</t>
  </si>
  <si>
    <t>9.3.2</t>
  </si>
  <si>
    <t>15.1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</si>
  <si>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</si>
  <si>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</si>
  <si>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</si>
  <si>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</si>
  <si>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</si>
  <si>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</si>
  <si>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</si>
  <si>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</si>
  <si>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Подпрограмма "Развитие информационных систем"</t>
  </si>
  <si>
    <t>Муниципальная программа " 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</si>
  <si>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</si>
  <si>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0100100000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</si>
  <si>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</si>
  <si>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</si>
  <si>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проект</t>
  </si>
  <si>
    <t xml:space="preserve"> бюджетных ассигнований  по муниципальным программам Пограничного муниципального округа на 2023 год и плановый период 2024 и 2025 годов</t>
  </si>
  <si>
    <t>Ведом-ство</t>
  </si>
  <si>
    <t>2023 год</t>
  </si>
  <si>
    <t>2024 год</t>
  </si>
  <si>
    <t>2025 год</t>
  </si>
  <si>
    <t>Подпрограмма" Обеспечение жилыми помещениями детей - сирот, детей, оставшихся без попечения родителей, лиц из числа- сирот и детей, оставшихся без попечения родителей"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</si>
  <si>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</si>
  <si>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</si>
  <si>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</si>
  <si>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30001S2270</t>
  </si>
  <si>
    <t>Мероприятия по организации физкультурно-спортивной работы по месту жительства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</si>
  <si>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</si>
  <si>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местного бюджета</t>
  </si>
  <si>
    <t>09001S2190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</si>
  <si>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</si>
  <si>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</si>
  <si>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</si>
  <si>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</si>
  <si>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</si>
  <si>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</si>
  <si>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</si>
  <si>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</si>
  <si>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</si>
  <si>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</si>
  <si>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</si>
  <si>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Развитие транспортной инфраструктуры на сельских территориях</t>
  </si>
  <si>
    <t>1901L3720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</si>
  <si>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</si>
  <si>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</si>
  <si>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</si>
  <si>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 xml:space="preserve">    Приложение   4</t>
  </si>
  <si>
    <t>3</t>
  </si>
  <si>
    <t>3.1.1</t>
  </si>
  <si>
    <t>6.1</t>
  </si>
  <si>
    <t>6.1.2</t>
  </si>
  <si>
    <t>6.2</t>
  </si>
  <si>
    <t>8.1.1</t>
  </si>
  <si>
    <t>8.1.2</t>
  </si>
  <si>
    <t>8.1.3</t>
  </si>
  <si>
    <t>8.2.1</t>
  </si>
  <si>
    <t>8.2.2</t>
  </si>
  <si>
    <t>8.2.5</t>
  </si>
  <si>
    <t>8.3</t>
  </si>
  <si>
    <t>8.3.1</t>
  </si>
  <si>
    <t>8.3.2</t>
  </si>
  <si>
    <t>8.6</t>
  </si>
  <si>
    <t>8.6.1</t>
  </si>
  <si>
    <t>8.6.2</t>
  </si>
  <si>
    <t>9.2.6</t>
  </si>
  <si>
    <t>9.5</t>
  </si>
  <si>
    <t>14.2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</si>
</sst>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109">
    <xf numFmtId="0" fontId="0" fillId="0" borderId="0" xfId="0"/>
    <xf numFmtId="0" fontId="24" fillId="0" borderId="0" xfId="0" applyFont="1" applyFill="1" applyBorder="1" applyAlignment="1">
      <alignment horizontal="right"/>
    </xf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0" fontId="21" fillId="0" borderId="0" xfId="0" applyFont="1" applyFill="1" applyAlignment="1">
      <alignment horizontal="right"/>
    </xf>
    <xf numFmtId="4" fontId="18" fillId="0" borderId="17" xfId="0" applyNumberFormat="1" applyFont="1" applyFill="1" applyBorder="1" applyAlignment="1">
      <alignment horizontal="center" vertical="center" shrinkToFit="1"/>
    </xf>
    <xf numFmtId="0" fontId="20" fillId="0" borderId="0" xfId="0" applyFont="1" applyFill="1"/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shrinkToFit="1"/>
    </xf>
    <xf numFmtId="49" fontId="25" fillId="0" borderId="10" xfId="0" applyNumberFormat="1" applyFont="1" applyFill="1" applyBorder="1" applyAlignment="1">
      <alignment horizontal="center" vertical="center" shrinkToFit="1"/>
    </xf>
    <xf numFmtId="4" fontId="0" fillId="0" borderId="14" xfId="0" applyNumberFormat="1" applyFont="1" applyFill="1" applyBorder="1" applyAlignment="1">
      <alignment horizontal="right" vertical="top" shrinkToFit="1"/>
    </xf>
    <xf numFmtId="49" fontId="26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8" fillId="0" borderId="0" xfId="0" applyNumberFormat="1" applyFont="1" applyFill="1"/>
    <xf numFmtId="4" fontId="0" fillId="0" borderId="0" xfId="0" applyNumberFormat="1" applyFont="1" applyFill="1" applyBorder="1" applyAlignment="1">
      <alignment horizontal="right" vertical="top" shrinkToFit="1"/>
    </xf>
    <xf numFmtId="0" fontId="25" fillId="0" borderId="10" xfId="0" applyFont="1" applyFill="1" applyBorder="1" applyAlignment="1">
      <alignment vertical="center" wrapText="1"/>
    </xf>
    <xf numFmtId="4" fontId="27" fillId="0" borderId="0" xfId="0" applyNumberFormat="1" applyFont="1" applyFill="1" applyAlignment="1">
      <alignment horizontal="right" vertical="top" shrinkToFit="1"/>
    </xf>
    <xf numFmtId="4" fontId="27" fillId="0" borderId="14" xfId="0" applyNumberFormat="1" applyFont="1" applyFill="1" applyBorder="1" applyAlignment="1">
      <alignment horizontal="right" vertical="top" shrinkToFit="1"/>
    </xf>
    <xf numFmtId="0" fontId="0" fillId="0" borderId="0" xfId="0" applyFill="1"/>
    <xf numFmtId="0" fontId="26" fillId="0" borderId="10" xfId="0" applyFont="1" applyFill="1" applyBorder="1" applyAlignment="1">
      <alignment horizontal="left" vertical="center" wrapText="1"/>
    </xf>
    <xf numFmtId="4" fontId="33" fillId="0" borderId="0" xfId="0" applyNumberFormat="1" applyFont="1" applyFill="1" applyAlignment="1">
      <alignment horizontal="right" vertical="top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0" fontId="18" fillId="0" borderId="0" xfId="0" applyFont="1" applyFill="1"/>
    <xf numFmtId="49" fontId="25" fillId="0" borderId="10" xfId="0" applyNumberFormat="1" applyFont="1" applyFill="1" applyBorder="1" applyAlignment="1">
      <alignment horizontal="left" vertical="center" wrapText="1"/>
    </xf>
    <xf numFmtId="0" fontId="30" fillId="0" borderId="0" xfId="0" applyFont="1" applyFill="1"/>
    <xf numFmtId="49" fontId="18" fillId="0" borderId="10" xfId="0" applyNumberFormat="1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left" vertical="center" wrapText="1"/>
    </xf>
    <xf numFmtId="4" fontId="0" fillId="0" borderId="0" xfId="0" applyNumberFormat="1" applyFont="1" applyFill="1"/>
    <xf numFmtId="49" fontId="18" fillId="0" borderId="1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horizontal="right" vertical="top" shrinkToFit="1"/>
    </xf>
    <xf numFmtId="49" fontId="0" fillId="0" borderId="10" xfId="0" applyNumberFormat="1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26" fillId="0" borderId="0" xfId="0" applyNumberFormat="1" applyFont="1" applyFill="1" applyBorder="1" applyAlignment="1">
      <alignment horizontal="center" vertical="center" shrinkToFit="1"/>
    </xf>
    <xf numFmtId="4" fontId="26" fillId="0" borderId="20" xfId="0" applyNumberFormat="1" applyFont="1" applyFill="1" applyBorder="1" applyAlignment="1">
      <alignment horizontal="center" vertical="center" shrinkToFit="1"/>
    </xf>
    <xf numFmtId="4" fontId="18" fillId="0" borderId="0" xfId="0" applyNumberFormat="1" applyFont="1" applyFill="1" applyBorder="1" applyAlignment="1">
      <alignment horizontal="center" vertical="center" shrinkToFit="1"/>
    </xf>
    <xf numFmtId="4" fontId="0" fillId="0" borderId="0" xfId="0" applyNumberFormat="1" applyFill="1"/>
    <xf numFmtId="0" fontId="25" fillId="0" borderId="15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49" fontId="26" fillId="0" borderId="13" xfId="18" applyNumberFormat="1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vertical="center" wrapText="1" shrinkToFit="1"/>
    </xf>
    <xf numFmtId="49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vertical="center" wrapText="1" shrinkToFit="1"/>
    </xf>
    <xf numFmtId="0" fontId="26" fillId="0" borderId="10" xfId="0" applyFont="1" applyFill="1" applyBorder="1" applyAlignment="1">
      <alignment vertical="center" wrapText="1" shrinkToFit="1"/>
    </xf>
    <xf numFmtId="0" fontId="26" fillId="0" borderId="10" xfId="0" applyFont="1" applyFill="1" applyBorder="1" applyAlignment="1">
      <alignment horizontal="left" wrapText="1" shrinkToFit="1"/>
    </xf>
    <xf numFmtId="0" fontId="31" fillId="0" borderId="0" xfId="0" applyFont="1" applyFill="1"/>
    <xf numFmtId="0" fontId="27" fillId="0" borderId="10" xfId="0" applyFont="1" applyFill="1" applyBorder="1"/>
    <xf numFmtId="0" fontId="29" fillId="0" borderId="10" xfId="0" applyFont="1" applyFill="1" applyBorder="1" applyAlignment="1">
      <alignment horizontal="left"/>
    </xf>
    <xf numFmtId="0" fontId="29" fillId="0" borderId="10" xfId="0" applyFont="1" applyFill="1" applyBorder="1" applyAlignment="1">
      <alignment horizontal="right"/>
    </xf>
    <xf numFmtId="0" fontId="27" fillId="0" borderId="0" xfId="0" applyFont="1" applyFill="1"/>
    <xf numFmtId="4" fontId="35" fillId="0" borderId="14" xfId="0" applyNumberFormat="1" applyFont="1" applyFill="1" applyBorder="1" applyAlignment="1">
      <alignment horizontal="right" vertical="top" shrinkToFit="1"/>
    </xf>
    <xf numFmtId="4" fontId="36" fillId="0" borderId="14" xfId="0" applyNumberFormat="1" applyFont="1" applyFill="1" applyBorder="1" applyAlignment="1">
      <alignment horizontal="right" vertical="top" shrinkToFit="1"/>
    </xf>
    <xf numFmtId="49" fontId="34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center" vertical="center" shrinkToFit="1"/>
    </xf>
    <xf numFmtId="4" fontId="26" fillId="0" borderId="17" xfId="0" applyNumberFormat="1" applyFont="1" applyFill="1" applyBorder="1" applyAlignment="1">
      <alignment horizontal="center" vertical="center" shrinkToFit="1"/>
    </xf>
    <xf numFmtId="4" fontId="0" fillId="0" borderId="0" xfId="0" applyNumberFormat="1" applyFont="1" applyFill="1" applyAlignment="1">
      <alignment horizontal="right" vertical="top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21" xfId="0" applyNumberFormat="1" applyFont="1" applyFill="1" applyBorder="1" applyAlignment="1">
      <alignment horizontal="center" vertical="center" shrinkToFit="1"/>
    </xf>
    <xf numFmtId="4" fontId="18" fillId="0" borderId="20" xfId="0" applyNumberFormat="1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right"/>
    </xf>
    <xf numFmtId="0" fontId="24" fillId="0" borderId="22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4" fontId="25" fillId="0" borderId="21" xfId="0" applyNumberFormat="1" applyFont="1" applyFill="1" applyBorder="1" applyAlignment="1">
      <alignment horizontal="center" vertical="center" shrinkToFit="1"/>
    </xf>
    <xf numFmtId="4" fontId="26" fillId="0" borderId="21" xfId="0" applyNumberFormat="1" applyFont="1" applyFill="1" applyBorder="1" applyAlignment="1">
      <alignment horizontal="center" vertical="center" shrinkToFit="1"/>
    </xf>
    <xf numFmtId="4" fontId="29" fillId="0" borderId="21" xfId="0" applyNumberFormat="1" applyFont="1" applyFill="1" applyBorder="1" applyAlignment="1">
      <alignment horizontal="right" vertical="top" shrinkToFit="1"/>
    </xf>
    <xf numFmtId="0" fontId="24" fillId="0" borderId="14" xfId="0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horizontal="center" vertical="center" shrinkToFit="1"/>
    </xf>
    <xf numFmtId="4" fontId="40" fillId="0" borderId="10" xfId="0" applyNumberFormat="1" applyFont="1" applyFill="1" applyBorder="1" applyAlignment="1">
      <alignment horizontal="center" vertical="center" shrinkToFit="1"/>
    </xf>
    <xf numFmtId="4" fontId="34" fillId="0" borderId="10" xfId="0" applyNumberFormat="1" applyFont="1" applyFill="1" applyBorder="1" applyAlignment="1">
      <alignment horizontal="center" vertical="center" shrinkToFit="1"/>
    </xf>
    <xf numFmtId="0" fontId="18" fillId="15" borderId="10" xfId="0" applyFont="1" applyFill="1" applyBorder="1" applyAlignment="1">
      <alignment horizontal="left" vertical="center" wrapText="1"/>
    </xf>
    <xf numFmtId="4" fontId="25" fillId="0" borderId="21" xfId="0" applyNumberFormat="1" applyFont="1" applyFill="1" applyBorder="1" applyAlignment="1">
      <alignment horizontal="center" vertical="center" wrapText="1"/>
    </xf>
    <xf numFmtId="4" fontId="26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wrapText="1"/>
    </xf>
    <xf numFmtId="0" fontId="21" fillId="0" borderId="0" xfId="18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42"/>
  <sheetViews>
    <sheetView tabSelected="1" topLeftCell="A140" zoomScaleNormal="100" workbookViewId="0">
      <selection activeCell="B166" sqref="B166"/>
    </sheetView>
  </sheetViews>
  <sheetFormatPr defaultRowHeight="12.75" outlineLevelRow="1" x14ac:dyDescent="0.2"/>
  <cols>
    <col min="1" max="1" width="7.140625" style="2" customWidth="1"/>
    <col min="2" max="2" width="66.28515625" style="2" customWidth="1"/>
    <col min="3" max="3" width="7.7109375" style="2" customWidth="1"/>
    <col min="4" max="4" width="12.28515625" style="2" customWidth="1"/>
    <col min="5" max="10" width="0" style="2" hidden="1" customWidth="1"/>
    <col min="11" max="13" width="12.7109375" style="2" customWidth="1"/>
    <col min="14" max="14" width="0.5703125" style="2" customWidth="1"/>
    <col min="15" max="15" width="13.42578125" style="2" bestFit="1" customWidth="1"/>
    <col min="16" max="16" width="11.7109375" style="2" bestFit="1" customWidth="1"/>
    <col min="17" max="17" width="10" style="2" bestFit="1" customWidth="1"/>
    <col min="18" max="16384" width="9.140625" style="2"/>
  </cols>
  <sheetData>
    <row r="3" spans="1:15" ht="18.75" x14ac:dyDescent="0.3">
      <c r="K3" s="8"/>
      <c r="L3" s="8"/>
      <c r="M3" s="8"/>
    </row>
    <row r="4" spans="1:15" ht="18.75" customHeight="1" x14ac:dyDescent="0.25">
      <c r="B4" s="9"/>
      <c r="C4" s="10"/>
      <c r="D4" s="100" t="s">
        <v>312</v>
      </c>
      <c r="E4" s="100"/>
      <c r="F4" s="100"/>
      <c r="G4" s="100"/>
      <c r="H4" s="100"/>
      <c r="I4" s="100"/>
      <c r="J4" s="100"/>
      <c r="K4" s="100"/>
      <c r="L4" s="100"/>
      <c r="M4" s="100"/>
      <c r="N4" s="10"/>
    </row>
    <row r="5" spans="1:15" ht="18.75" customHeight="1" x14ac:dyDescent="0.25">
      <c r="B5" s="100" t="s">
        <v>252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"/>
    </row>
    <row r="6" spans="1:15" ht="17.25" customHeight="1" x14ac:dyDescent="0.25">
      <c r="B6" s="100" t="s">
        <v>220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5" ht="15.75" hidden="1" x14ac:dyDescent="0.25">
      <c r="B7" s="9"/>
      <c r="C7" s="100" t="s">
        <v>221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"/>
    </row>
    <row r="8" spans="1:15" ht="15.75" x14ac:dyDescent="0.25">
      <c r="D8" s="11"/>
      <c r="E8" s="11"/>
      <c r="F8" s="11"/>
      <c r="G8" s="11"/>
      <c r="H8" s="11"/>
      <c r="I8" s="11"/>
      <c r="J8" s="11"/>
      <c r="K8" s="84"/>
      <c r="L8" s="84"/>
      <c r="M8" s="84" t="s">
        <v>281</v>
      </c>
      <c r="N8" s="11"/>
      <c r="O8" s="11"/>
    </row>
    <row r="10" spans="1:15" s="13" customFormat="1" ht="20.25" customHeight="1" x14ac:dyDescent="0.3">
      <c r="A10" s="101" t="s">
        <v>67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</row>
    <row r="11" spans="1:15" ht="37.5" customHeight="1" x14ac:dyDescent="0.3">
      <c r="A11" s="99" t="s">
        <v>282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1:15" x14ac:dyDescent="0.2">
      <c r="B12" s="1"/>
      <c r="C12" s="1"/>
      <c r="D12" s="1"/>
      <c r="E12" s="5"/>
      <c r="F12" s="5"/>
      <c r="G12" s="5"/>
      <c r="H12" s="5"/>
      <c r="I12" s="5"/>
      <c r="J12" s="5"/>
      <c r="K12" s="3"/>
      <c r="L12" s="3"/>
      <c r="M12" s="3" t="s">
        <v>115</v>
      </c>
    </row>
    <row r="13" spans="1:15" ht="32.25" customHeight="1" x14ac:dyDescent="0.2">
      <c r="A13" s="102" t="s">
        <v>68</v>
      </c>
      <c r="B13" s="104" t="s">
        <v>69</v>
      </c>
      <c r="C13" s="104" t="s">
        <v>283</v>
      </c>
      <c r="D13" s="104" t="s">
        <v>0</v>
      </c>
      <c r="E13" s="6" t="s">
        <v>70</v>
      </c>
      <c r="F13" s="7" t="s">
        <v>70</v>
      </c>
      <c r="G13" s="7" t="s">
        <v>70</v>
      </c>
      <c r="H13" s="7" t="s">
        <v>70</v>
      </c>
      <c r="I13" s="7" t="s">
        <v>70</v>
      </c>
      <c r="J13" s="85" t="s">
        <v>70</v>
      </c>
      <c r="K13" s="106" t="s">
        <v>180</v>
      </c>
      <c r="L13" s="107"/>
      <c r="M13" s="108"/>
    </row>
    <row r="14" spans="1:15" ht="32.25" customHeight="1" x14ac:dyDescent="0.2">
      <c r="A14" s="103"/>
      <c r="B14" s="105"/>
      <c r="C14" s="105"/>
      <c r="D14" s="105"/>
      <c r="E14" s="90"/>
      <c r="F14" s="90"/>
      <c r="G14" s="90"/>
      <c r="H14" s="90"/>
      <c r="I14" s="90"/>
      <c r="J14" s="90"/>
      <c r="K14" s="86" t="s">
        <v>284</v>
      </c>
      <c r="L14" s="86" t="s">
        <v>285</v>
      </c>
      <c r="M14" s="86" t="s">
        <v>286</v>
      </c>
    </row>
    <row r="15" spans="1:15" ht="32.25" customHeight="1" x14ac:dyDescent="0.2">
      <c r="A15" s="68">
        <v>1</v>
      </c>
      <c r="B15" s="70" t="s">
        <v>276</v>
      </c>
      <c r="C15" s="69"/>
      <c r="D15" s="74">
        <v>100000000</v>
      </c>
      <c r="E15" s="75"/>
      <c r="F15" s="75"/>
      <c r="G15" s="75"/>
      <c r="H15" s="75"/>
      <c r="I15" s="75"/>
      <c r="J15" s="75"/>
      <c r="K15" s="95">
        <f t="shared" ref="K15:M16" si="0">K16</f>
        <v>50000</v>
      </c>
      <c r="L15" s="95">
        <f t="shared" si="0"/>
        <v>50000</v>
      </c>
      <c r="M15" s="95">
        <f t="shared" si="0"/>
        <v>50000</v>
      </c>
    </row>
    <row r="16" spans="1:15" ht="32.25" customHeight="1" x14ac:dyDescent="0.2">
      <c r="A16" s="19" t="s">
        <v>163</v>
      </c>
      <c r="B16" s="72" t="s">
        <v>277</v>
      </c>
      <c r="C16" s="73"/>
      <c r="D16" s="21" t="s">
        <v>278</v>
      </c>
      <c r="E16" s="76"/>
      <c r="F16" s="76"/>
      <c r="G16" s="76"/>
      <c r="H16" s="76"/>
      <c r="I16" s="76"/>
      <c r="J16" s="76"/>
      <c r="K16" s="96">
        <f t="shared" si="0"/>
        <v>50000</v>
      </c>
      <c r="L16" s="96">
        <f t="shared" si="0"/>
        <v>50000</v>
      </c>
      <c r="M16" s="96">
        <f t="shared" si="0"/>
        <v>50000</v>
      </c>
    </row>
    <row r="17" spans="1:13" ht="32.25" customHeight="1" x14ac:dyDescent="0.2">
      <c r="A17" s="4"/>
      <c r="B17" s="71" t="s">
        <v>279</v>
      </c>
      <c r="C17" s="16" t="s">
        <v>64</v>
      </c>
      <c r="D17" s="16" t="s">
        <v>280</v>
      </c>
      <c r="E17" s="77"/>
      <c r="F17" s="77"/>
      <c r="G17" s="77"/>
      <c r="H17" s="77"/>
      <c r="I17" s="77"/>
      <c r="J17" s="77"/>
      <c r="K17" s="97">
        <v>50000</v>
      </c>
      <c r="L17" s="97">
        <v>50000</v>
      </c>
      <c r="M17" s="97">
        <v>50000</v>
      </c>
    </row>
    <row r="18" spans="1:13" ht="31.5" customHeight="1" outlineLevel="1" x14ac:dyDescent="0.2">
      <c r="A18" s="14" t="s">
        <v>250</v>
      </c>
      <c r="B18" s="15" t="s">
        <v>116</v>
      </c>
      <c r="C18" s="16"/>
      <c r="D18" s="17" t="s">
        <v>42</v>
      </c>
      <c r="E18" s="18"/>
      <c r="F18" s="18"/>
      <c r="G18" s="18"/>
      <c r="H18" s="18"/>
      <c r="I18" s="18"/>
      <c r="J18" s="18"/>
      <c r="K18" s="87">
        <f>K19</f>
        <v>1694571.62</v>
      </c>
      <c r="L18" s="87">
        <f>L19</f>
        <v>452127.21</v>
      </c>
      <c r="M18" s="87">
        <f>M19</f>
        <v>452343.49</v>
      </c>
    </row>
    <row r="19" spans="1:13" ht="28.5" customHeight="1" outlineLevel="1" x14ac:dyDescent="0.2">
      <c r="A19" s="19" t="s">
        <v>251</v>
      </c>
      <c r="B19" s="20" t="s">
        <v>71</v>
      </c>
      <c r="C19" s="21"/>
      <c r="D19" s="21" t="s">
        <v>72</v>
      </c>
      <c r="E19" s="18"/>
      <c r="F19" s="18"/>
      <c r="G19" s="18"/>
      <c r="H19" s="18"/>
      <c r="I19" s="18"/>
      <c r="J19" s="18"/>
      <c r="K19" s="88">
        <f>K20+K21+K22+K23+K24+K25</f>
        <v>1694571.62</v>
      </c>
      <c r="L19" s="88">
        <f t="shared" ref="L19:M19" si="1">L20+L21+L22+L23+L24+L25</f>
        <v>452127.21</v>
      </c>
      <c r="M19" s="88">
        <f t="shared" si="1"/>
        <v>452343.49</v>
      </c>
    </row>
    <row r="20" spans="1:13" ht="28.5" customHeight="1" outlineLevel="1" x14ac:dyDescent="0.2">
      <c r="A20" s="19"/>
      <c r="B20" s="22" t="s">
        <v>201</v>
      </c>
      <c r="C20" s="16" t="s">
        <v>64</v>
      </c>
      <c r="D20" s="16" t="s">
        <v>202</v>
      </c>
      <c r="E20" s="18"/>
      <c r="F20" s="18"/>
      <c r="G20" s="18"/>
      <c r="H20" s="18"/>
      <c r="I20" s="18"/>
      <c r="J20" s="18"/>
      <c r="K20" s="82">
        <v>200000</v>
      </c>
      <c r="L20" s="82">
        <v>200000</v>
      </c>
      <c r="M20" s="82">
        <v>200000</v>
      </c>
    </row>
    <row r="21" spans="1:13" ht="28.5" customHeight="1" outlineLevel="1" x14ac:dyDescent="0.2">
      <c r="A21" s="19"/>
      <c r="B21" s="22" t="s">
        <v>201</v>
      </c>
      <c r="C21" s="16" t="s">
        <v>65</v>
      </c>
      <c r="D21" s="16" t="s">
        <v>202</v>
      </c>
      <c r="E21" s="18"/>
      <c r="F21" s="18"/>
      <c r="G21" s="18"/>
      <c r="H21" s="18"/>
      <c r="I21" s="18"/>
      <c r="J21" s="18"/>
      <c r="K21" s="82">
        <v>150000</v>
      </c>
      <c r="L21" s="82">
        <v>150000</v>
      </c>
      <c r="M21" s="82">
        <v>150000</v>
      </c>
    </row>
    <row r="22" spans="1:13" ht="28.5" customHeight="1" outlineLevel="1" x14ac:dyDescent="0.2">
      <c r="A22" s="19"/>
      <c r="B22" s="22" t="s">
        <v>292</v>
      </c>
      <c r="C22" s="16" t="s">
        <v>64</v>
      </c>
      <c r="D22" s="16" t="s">
        <v>293</v>
      </c>
      <c r="E22" s="24"/>
      <c r="F22" s="18"/>
      <c r="G22" s="18"/>
      <c r="H22" s="18"/>
      <c r="I22" s="18"/>
      <c r="J22" s="18"/>
      <c r="K22" s="12">
        <v>112589.47</v>
      </c>
      <c r="L22" s="12">
        <v>99063.21</v>
      </c>
      <c r="M22" s="12">
        <v>99273.49</v>
      </c>
    </row>
    <row r="23" spans="1:13" ht="33" customHeight="1" outlineLevel="1" x14ac:dyDescent="0.2">
      <c r="A23" s="19"/>
      <c r="B23" s="22" t="s">
        <v>294</v>
      </c>
      <c r="C23" s="16" t="s">
        <v>64</v>
      </c>
      <c r="D23" s="16" t="s">
        <v>295</v>
      </c>
      <c r="E23" s="24"/>
      <c r="F23" s="18"/>
      <c r="G23" s="18"/>
      <c r="H23" s="18"/>
      <c r="I23" s="18"/>
      <c r="J23" s="18"/>
      <c r="K23" s="12">
        <v>3482.15</v>
      </c>
      <c r="L23" s="12">
        <v>3064</v>
      </c>
      <c r="M23" s="12">
        <v>3070</v>
      </c>
    </row>
    <row r="24" spans="1:13" ht="42" customHeight="1" outlineLevel="1" x14ac:dyDescent="0.2">
      <c r="A24" s="19"/>
      <c r="B24" s="22" t="s">
        <v>296</v>
      </c>
      <c r="C24" s="16" t="s">
        <v>64</v>
      </c>
      <c r="D24" s="16" t="s">
        <v>297</v>
      </c>
      <c r="E24" s="24"/>
      <c r="F24" s="18"/>
      <c r="G24" s="18"/>
      <c r="H24" s="18"/>
      <c r="I24" s="18"/>
      <c r="J24" s="18"/>
      <c r="K24" s="12">
        <v>1191645</v>
      </c>
      <c r="L24" s="12">
        <v>0</v>
      </c>
      <c r="M24" s="12">
        <v>0</v>
      </c>
    </row>
    <row r="25" spans="1:13" ht="41.25" customHeight="1" outlineLevel="1" x14ac:dyDescent="0.2">
      <c r="A25" s="19"/>
      <c r="B25" s="22" t="s">
        <v>298</v>
      </c>
      <c r="C25" s="16" t="s">
        <v>64</v>
      </c>
      <c r="D25" s="16" t="s">
        <v>299</v>
      </c>
      <c r="E25" s="24"/>
      <c r="F25" s="18"/>
      <c r="G25" s="18"/>
      <c r="H25" s="18"/>
      <c r="I25" s="18"/>
      <c r="J25" s="18"/>
      <c r="K25" s="12">
        <v>36855</v>
      </c>
      <c r="L25" s="12">
        <v>0</v>
      </c>
      <c r="M25" s="12">
        <v>0</v>
      </c>
    </row>
    <row r="26" spans="1:13" s="28" customFormat="1" ht="29.25" customHeight="1" outlineLevel="1" x14ac:dyDescent="0.2">
      <c r="A26" s="14" t="s">
        <v>313</v>
      </c>
      <c r="B26" s="25" t="s">
        <v>244</v>
      </c>
      <c r="C26" s="17"/>
      <c r="D26" s="17" t="s">
        <v>245</v>
      </c>
      <c r="E26" s="26"/>
      <c r="F26" s="27"/>
      <c r="G26" s="27"/>
      <c r="H26" s="27"/>
      <c r="I26" s="27"/>
      <c r="J26" s="27"/>
      <c r="K26" s="78">
        <f t="shared" ref="K26:M27" si="2">K27</f>
        <v>200000</v>
      </c>
      <c r="L26" s="78">
        <f t="shared" si="2"/>
        <v>200000</v>
      </c>
      <c r="M26" s="78">
        <f t="shared" si="2"/>
        <v>200000</v>
      </c>
    </row>
    <row r="27" spans="1:13" s="28" customFormat="1" ht="29.25" customHeight="1" outlineLevel="1" x14ac:dyDescent="0.2">
      <c r="A27" s="19" t="s">
        <v>314</v>
      </c>
      <c r="B27" s="20" t="s">
        <v>246</v>
      </c>
      <c r="C27" s="21"/>
      <c r="D27" s="21" t="s">
        <v>247</v>
      </c>
      <c r="E27" s="30"/>
      <c r="F27" s="31"/>
      <c r="G27" s="31"/>
      <c r="H27" s="31"/>
      <c r="I27" s="31"/>
      <c r="J27" s="31"/>
      <c r="K27" s="79">
        <f t="shared" si="2"/>
        <v>200000</v>
      </c>
      <c r="L27" s="79">
        <f t="shared" si="2"/>
        <v>200000</v>
      </c>
      <c r="M27" s="79">
        <f t="shared" si="2"/>
        <v>200000</v>
      </c>
    </row>
    <row r="28" spans="1:13" s="28" customFormat="1" ht="29.25" customHeight="1" outlineLevel="1" x14ac:dyDescent="0.2">
      <c r="A28" s="32"/>
      <c r="B28" s="33" t="s">
        <v>249</v>
      </c>
      <c r="C28" s="16" t="s">
        <v>64</v>
      </c>
      <c r="D28" s="16" t="s">
        <v>248</v>
      </c>
      <c r="E28" s="80"/>
      <c r="F28" s="18"/>
      <c r="G28" s="18"/>
      <c r="H28" s="18"/>
      <c r="I28" s="18"/>
      <c r="J28" s="18"/>
      <c r="K28" s="12">
        <v>200000</v>
      </c>
      <c r="L28" s="12">
        <v>200000</v>
      </c>
      <c r="M28" s="12">
        <v>200000</v>
      </c>
    </row>
    <row r="29" spans="1:13" ht="44.25" customHeight="1" outlineLevel="1" x14ac:dyDescent="0.2">
      <c r="A29" s="14" t="s">
        <v>184</v>
      </c>
      <c r="B29" s="25" t="s">
        <v>122</v>
      </c>
      <c r="C29" s="17"/>
      <c r="D29" s="17" t="s">
        <v>117</v>
      </c>
      <c r="E29" s="91" t="e">
        <f>E30</f>
        <v>#REF!</v>
      </c>
      <c r="F29" s="66"/>
      <c r="G29" s="66"/>
      <c r="H29" s="66"/>
      <c r="I29" s="66"/>
      <c r="J29" s="66"/>
      <c r="K29" s="78">
        <f t="shared" ref="K29:M30" si="3">K30</f>
        <v>500000</v>
      </c>
      <c r="L29" s="78">
        <f t="shared" si="3"/>
        <v>500000</v>
      </c>
      <c r="M29" s="78">
        <f t="shared" si="3"/>
        <v>500000</v>
      </c>
    </row>
    <row r="30" spans="1:13" ht="39.75" customHeight="1" outlineLevel="1" x14ac:dyDescent="0.2">
      <c r="A30" s="19" t="s">
        <v>164</v>
      </c>
      <c r="B30" s="29" t="s">
        <v>118</v>
      </c>
      <c r="C30" s="21"/>
      <c r="D30" s="21" t="s">
        <v>119</v>
      </c>
      <c r="E30" s="92" t="e">
        <f>E31+#REF!</f>
        <v>#REF!</v>
      </c>
      <c r="F30" s="66"/>
      <c r="G30" s="66"/>
      <c r="H30" s="66"/>
      <c r="I30" s="66"/>
      <c r="J30" s="66"/>
      <c r="K30" s="98">
        <f t="shared" si="3"/>
        <v>500000</v>
      </c>
      <c r="L30" s="98">
        <f t="shared" si="3"/>
        <v>500000</v>
      </c>
      <c r="M30" s="98">
        <f t="shared" si="3"/>
        <v>500000</v>
      </c>
    </row>
    <row r="31" spans="1:13" ht="39.75" customHeight="1" outlineLevel="1" x14ac:dyDescent="0.2">
      <c r="A31" s="67"/>
      <c r="B31" s="22" t="s">
        <v>120</v>
      </c>
      <c r="C31" s="16" t="s">
        <v>64</v>
      </c>
      <c r="D31" s="16" t="s">
        <v>121</v>
      </c>
      <c r="E31" s="93">
        <v>1912.51</v>
      </c>
      <c r="F31" s="66"/>
      <c r="G31" s="66"/>
      <c r="H31" s="66"/>
      <c r="I31" s="66"/>
      <c r="J31" s="66"/>
      <c r="K31" s="81">
        <v>500000</v>
      </c>
      <c r="L31" s="81">
        <v>500000</v>
      </c>
      <c r="M31" s="81">
        <v>500000</v>
      </c>
    </row>
    <row r="32" spans="1:13" ht="32.25" customHeight="1" outlineLevel="1" x14ac:dyDescent="0.2">
      <c r="A32" s="14" t="s">
        <v>185</v>
      </c>
      <c r="B32" s="15" t="s">
        <v>123</v>
      </c>
      <c r="C32" s="17"/>
      <c r="D32" s="17" t="s">
        <v>8</v>
      </c>
      <c r="E32" s="18"/>
      <c r="F32" s="18"/>
      <c r="G32" s="18"/>
      <c r="H32" s="18"/>
      <c r="I32" s="18"/>
      <c r="J32" s="18"/>
      <c r="K32" s="87">
        <f>K33</f>
        <v>10176710</v>
      </c>
      <c r="L32" s="87">
        <f>L33</f>
        <v>31447385.690000001</v>
      </c>
      <c r="M32" s="87">
        <f>M33</f>
        <v>8398171</v>
      </c>
    </row>
    <row r="33" spans="1:17" ht="32.25" customHeight="1" outlineLevel="1" x14ac:dyDescent="0.2">
      <c r="A33" s="19" t="s">
        <v>203</v>
      </c>
      <c r="B33" s="29" t="s">
        <v>73</v>
      </c>
      <c r="C33" s="21"/>
      <c r="D33" s="21" t="s">
        <v>74</v>
      </c>
      <c r="E33" s="18"/>
      <c r="F33" s="18"/>
      <c r="G33" s="18"/>
      <c r="H33" s="18"/>
      <c r="I33" s="18"/>
      <c r="J33" s="18"/>
      <c r="K33" s="88">
        <f>K34</f>
        <v>10176710</v>
      </c>
      <c r="L33" s="88">
        <f>L34+L35</f>
        <v>31447385.690000001</v>
      </c>
      <c r="M33" s="88">
        <f>M34+M35</f>
        <v>8398171</v>
      </c>
    </row>
    <row r="34" spans="1:17" ht="18" customHeight="1" outlineLevel="1" x14ac:dyDescent="0.2">
      <c r="A34" s="32"/>
      <c r="B34" s="22" t="s">
        <v>75</v>
      </c>
      <c r="C34" s="16" t="s">
        <v>64</v>
      </c>
      <c r="D34" s="16" t="s">
        <v>9</v>
      </c>
      <c r="E34" s="18"/>
      <c r="F34" s="18"/>
      <c r="G34" s="18"/>
      <c r="H34" s="18"/>
      <c r="I34" s="18"/>
      <c r="J34" s="18"/>
      <c r="K34" s="82">
        <v>10176710</v>
      </c>
      <c r="L34" s="82">
        <v>10963230</v>
      </c>
      <c r="M34" s="82">
        <v>8398171</v>
      </c>
      <c r="O34" s="23"/>
      <c r="P34" s="23"/>
      <c r="Q34" s="34"/>
    </row>
    <row r="35" spans="1:17" ht="31.5" customHeight="1" outlineLevel="1" x14ac:dyDescent="0.2">
      <c r="A35" s="32"/>
      <c r="B35" s="22" t="s">
        <v>307</v>
      </c>
      <c r="C35" s="16" t="s">
        <v>64</v>
      </c>
      <c r="D35" s="16" t="s">
        <v>308</v>
      </c>
      <c r="E35" s="18"/>
      <c r="F35" s="18"/>
      <c r="G35" s="18"/>
      <c r="H35" s="18"/>
      <c r="I35" s="18"/>
      <c r="J35" s="18"/>
      <c r="K35" s="82">
        <v>0</v>
      </c>
      <c r="L35" s="82">
        <v>20484155.690000001</v>
      </c>
      <c r="M35" s="82">
        <v>0</v>
      </c>
      <c r="O35" s="23"/>
      <c r="P35" s="23"/>
      <c r="Q35" s="23"/>
    </row>
    <row r="36" spans="1:17" ht="40.5" customHeight="1" outlineLevel="1" x14ac:dyDescent="0.2">
      <c r="A36" s="14" t="s">
        <v>186</v>
      </c>
      <c r="B36" s="35" t="s">
        <v>124</v>
      </c>
      <c r="C36" s="17"/>
      <c r="D36" s="17" t="s">
        <v>10</v>
      </c>
      <c r="E36" s="18"/>
      <c r="F36" s="18"/>
      <c r="G36" s="18"/>
      <c r="H36" s="18"/>
      <c r="I36" s="18"/>
      <c r="J36" s="18"/>
      <c r="K36" s="87">
        <f>K44+K37</f>
        <v>29718082.279999997</v>
      </c>
      <c r="L36" s="87">
        <f>L44+L37</f>
        <v>370000</v>
      </c>
      <c r="M36" s="87">
        <f>M44+M37</f>
        <v>370000</v>
      </c>
      <c r="Q36" s="36"/>
    </row>
    <row r="37" spans="1:17" ht="28.5" customHeight="1" outlineLevel="1" x14ac:dyDescent="0.2">
      <c r="A37" s="32" t="s">
        <v>315</v>
      </c>
      <c r="B37" s="37" t="s">
        <v>125</v>
      </c>
      <c r="C37" s="16"/>
      <c r="D37" s="16" t="s">
        <v>11</v>
      </c>
      <c r="E37" s="18"/>
      <c r="F37" s="18"/>
      <c r="G37" s="18"/>
      <c r="H37" s="18"/>
      <c r="I37" s="18"/>
      <c r="J37" s="18"/>
      <c r="K37" s="82">
        <f>K38+K42</f>
        <v>27975776.449999999</v>
      </c>
      <c r="L37" s="82">
        <f>L38+L42</f>
        <v>370000</v>
      </c>
      <c r="M37" s="82">
        <f>M38+M42</f>
        <v>370000</v>
      </c>
    </row>
    <row r="38" spans="1:17" ht="33" customHeight="1" outlineLevel="1" x14ac:dyDescent="0.2">
      <c r="A38" s="19" t="s">
        <v>258</v>
      </c>
      <c r="B38" s="38" t="s">
        <v>77</v>
      </c>
      <c r="C38" s="21"/>
      <c r="D38" s="21" t="s">
        <v>78</v>
      </c>
      <c r="E38" s="18"/>
      <c r="F38" s="18"/>
      <c r="G38" s="18"/>
      <c r="H38" s="18"/>
      <c r="I38" s="18"/>
      <c r="J38" s="18"/>
      <c r="K38" s="88">
        <f>K39+K40+K41</f>
        <v>21264270</v>
      </c>
      <c r="L38" s="88">
        <f t="shared" ref="L38:N38" si="4">L39+L40+L41</f>
        <v>370000</v>
      </c>
      <c r="M38" s="88">
        <f t="shared" si="4"/>
        <v>370000</v>
      </c>
      <c r="N38" s="88">
        <f t="shared" si="4"/>
        <v>0</v>
      </c>
    </row>
    <row r="39" spans="1:17" ht="28.5" customHeight="1" outlineLevel="1" x14ac:dyDescent="0.2">
      <c r="A39" s="14"/>
      <c r="B39" s="33" t="s">
        <v>126</v>
      </c>
      <c r="C39" s="16" t="s">
        <v>64</v>
      </c>
      <c r="D39" s="16" t="s">
        <v>114</v>
      </c>
      <c r="E39" s="18"/>
      <c r="F39" s="18"/>
      <c r="G39" s="18"/>
      <c r="H39" s="18"/>
      <c r="I39" s="18"/>
      <c r="J39" s="18"/>
      <c r="K39" s="82">
        <v>370000</v>
      </c>
      <c r="L39" s="82">
        <v>370000</v>
      </c>
      <c r="M39" s="82">
        <v>370000</v>
      </c>
    </row>
    <row r="40" spans="1:17" ht="47.25" customHeight="1" outlineLevel="1" x14ac:dyDescent="0.2">
      <c r="A40" s="14"/>
      <c r="B40" s="33" t="s">
        <v>233</v>
      </c>
      <c r="C40" s="16" t="s">
        <v>64</v>
      </c>
      <c r="D40" s="16" t="s">
        <v>232</v>
      </c>
      <c r="E40" s="18"/>
      <c r="F40" s="18"/>
      <c r="G40" s="18"/>
      <c r="H40" s="18"/>
      <c r="I40" s="18"/>
      <c r="J40" s="18"/>
      <c r="K40" s="82">
        <v>20267441.899999999</v>
      </c>
      <c r="L40" s="82">
        <v>0</v>
      </c>
      <c r="M40" s="82">
        <v>0</v>
      </c>
    </row>
    <row r="41" spans="1:17" ht="47.25" customHeight="1" outlineLevel="1" x14ac:dyDescent="0.2">
      <c r="A41" s="14"/>
      <c r="B41" s="33" t="s">
        <v>234</v>
      </c>
      <c r="C41" s="16" t="s">
        <v>64</v>
      </c>
      <c r="D41" s="16" t="s">
        <v>235</v>
      </c>
      <c r="E41" s="18"/>
      <c r="F41" s="18"/>
      <c r="G41" s="18"/>
      <c r="H41" s="18"/>
      <c r="I41" s="18"/>
      <c r="J41" s="18"/>
      <c r="K41" s="82">
        <v>626828.1</v>
      </c>
      <c r="L41" s="82">
        <v>0</v>
      </c>
      <c r="M41" s="82">
        <v>0</v>
      </c>
    </row>
    <row r="42" spans="1:17" ht="28.5" customHeight="1" outlineLevel="1" x14ac:dyDescent="0.2">
      <c r="A42" s="19" t="s">
        <v>316</v>
      </c>
      <c r="B42" s="20" t="s">
        <v>227</v>
      </c>
      <c r="C42" s="21" t="s">
        <v>228</v>
      </c>
      <c r="D42" s="21" t="s">
        <v>229</v>
      </c>
      <c r="E42" s="31"/>
      <c r="F42" s="31"/>
      <c r="G42" s="31"/>
      <c r="H42" s="31"/>
      <c r="I42" s="31"/>
      <c r="J42" s="31"/>
      <c r="K42" s="88">
        <f>K43</f>
        <v>6711506.4500000002</v>
      </c>
      <c r="L42" s="88">
        <f>L43</f>
        <v>0</v>
      </c>
      <c r="M42" s="88">
        <f>M43</f>
        <v>0</v>
      </c>
    </row>
    <row r="43" spans="1:17" ht="28.5" customHeight="1" outlineLevel="1" x14ac:dyDescent="0.2">
      <c r="A43" s="14"/>
      <c r="B43" s="33" t="s">
        <v>189</v>
      </c>
      <c r="C43" s="16" t="s">
        <v>64</v>
      </c>
      <c r="D43" s="16" t="s">
        <v>236</v>
      </c>
      <c r="E43" s="18"/>
      <c r="F43" s="18"/>
      <c r="G43" s="18"/>
      <c r="H43" s="18"/>
      <c r="I43" s="18"/>
      <c r="J43" s="18"/>
      <c r="K43" s="82">
        <v>6711506.4500000002</v>
      </c>
      <c r="L43" s="82">
        <v>0</v>
      </c>
      <c r="M43" s="82">
        <v>0</v>
      </c>
      <c r="O43" s="23"/>
    </row>
    <row r="44" spans="1:17" ht="45" customHeight="1" outlineLevel="1" x14ac:dyDescent="0.2">
      <c r="A44" s="32" t="s">
        <v>317</v>
      </c>
      <c r="B44" s="37" t="s">
        <v>127</v>
      </c>
      <c r="C44" s="16"/>
      <c r="D44" s="16" t="s">
        <v>48</v>
      </c>
      <c r="E44" s="18"/>
      <c r="F44" s="18"/>
      <c r="G44" s="18"/>
      <c r="H44" s="18"/>
      <c r="I44" s="18"/>
      <c r="J44" s="18"/>
      <c r="K44" s="82">
        <f>K46+K45</f>
        <v>1742305.8299999998</v>
      </c>
      <c r="L44" s="82">
        <f>L46+L45</f>
        <v>0</v>
      </c>
      <c r="M44" s="82">
        <f>M46+M45</f>
        <v>0</v>
      </c>
    </row>
    <row r="45" spans="1:17" ht="33" customHeight="1" outlineLevel="1" x14ac:dyDescent="0.2">
      <c r="A45" s="32"/>
      <c r="B45" s="37" t="s">
        <v>190</v>
      </c>
      <c r="C45" s="16" t="s">
        <v>64</v>
      </c>
      <c r="D45" s="16" t="s">
        <v>191</v>
      </c>
      <c r="E45" s="18"/>
      <c r="F45" s="18"/>
      <c r="G45" s="18"/>
      <c r="H45" s="18"/>
      <c r="I45" s="18"/>
      <c r="J45" s="18"/>
      <c r="K45" s="82">
        <v>1690036.66</v>
      </c>
      <c r="L45" s="82">
        <v>0</v>
      </c>
      <c r="M45" s="82">
        <v>0</v>
      </c>
    </row>
    <row r="46" spans="1:17" ht="23.25" customHeight="1" outlineLevel="1" x14ac:dyDescent="0.2">
      <c r="A46" s="40"/>
      <c r="B46" s="37" t="s">
        <v>128</v>
      </c>
      <c r="C46" s="16" t="s">
        <v>64</v>
      </c>
      <c r="D46" s="16" t="s">
        <v>129</v>
      </c>
      <c r="E46" s="18"/>
      <c r="F46" s="18"/>
      <c r="G46" s="18"/>
      <c r="H46" s="18"/>
      <c r="I46" s="18"/>
      <c r="J46" s="18"/>
      <c r="K46" s="82">
        <v>52269.17</v>
      </c>
      <c r="L46" s="82">
        <v>0</v>
      </c>
      <c r="M46" s="82">
        <v>0</v>
      </c>
    </row>
    <row r="47" spans="1:17" ht="33" customHeight="1" outlineLevel="1" x14ac:dyDescent="0.2">
      <c r="A47" s="14" t="s">
        <v>187</v>
      </c>
      <c r="B47" s="25" t="s">
        <v>130</v>
      </c>
      <c r="C47" s="17"/>
      <c r="D47" s="17" t="s">
        <v>6</v>
      </c>
      <c r="E47" s="18"/>
      <c r="F47" s="18"/>
      <c r="G47" s="18"/>
      <c r="H47" s="18"/>
      <c r="I47" s="18"/>
      <c r="J47" s="18"/>
      <c r="K47" s="87">
        <f>K50+K48</f>
        <v>9935690</v>
      </c>
      <c r="L47" s="87">
        <f>L50+L48</f>
        <v>9935690</v>
      </c>
      <c r="M47" s="87">
        <f>M50+M48</f>
        <v>9935690</v>
      </c>
    </row>
    <row r="48" spans="1:17" ht="18" customHeight="1" outlineLevel="1" x14ac:dyDescent="0.2">
      <c r="A48" s="32" t="s">
        <v>76</v>
      </c>
      <c r="B48" s="33" t="s">
        <v>275</v>
      </c>
      <c r="C48" s="16"/>
      <c r="D48" s="16" t="s">
        <v>132</v>
      </c>
      <c r="E48" s="66"/>
      <c r="F48" s="66"/>
      <c r="G48" s="66"/>
      <c r="H48" s="66"/>
      <c r="I48" s="66"/>
      <c r="J48" s="66"/>
      <c r="K48" s="82">
        <f>K49</f>
        <v>5786470</v>
      </c>
      <c r="L48" s="82">
        <f>L49</f>
        <v>5786470</v>
      </c>
      <c r="M48" s="82">
        <f>M49</f>
        <v>5786470</v>
      </c>
    </row>
    <row r="49" spans="1:15" ht="33" customHeight="1" outlineLevel="1" x14ac:dyDescent="0.2">
      <c r="A49" s="14"/>
      <c r="B49" s="33" t="s">
        <v>133</v>
      </c>
      <c r="C49" s="16" t="s">
        <v>64</v>
      </c>
      <c r="D49" s="16" t="s">
        <v>134</v>
      </c>
      <c r="E49" s="66"/>
      <c r="F49" s="66"/>
      <c r="G49" s="66"/>
      <c r="H49" s="66"/>
      <c r="I49" s="66"/>
      <c r="J49" s="66"/>
      <c r="K49" s="82">
        <v>5786470</v>
      </c>
      <c r="L49" s="82">
        <v>5786470</v>
      </c>
      <c r="M49" s="82">
        <v>5786470</v>
      </c>
      <c r="O49" s="39"/>
    </row>
    <row r="50" spans="1:15" ht="29.85" customHeight="1" outlineLevel="1" x14ac:dyDescent="0.2">
      <c r="A50" s="32" t="s">
        <v>165</v>
      </c>
      <c r="B50" s="22" t="s">
        <v>131</v>
      </c>
      <c r="C50" s="16"/>
      <c r="D50" s="16" t="s">
        <v>57</v>
      </c>
      <c r="E50" s="18"/>
      <c r="F50" s="18"/>
      <c r="G50" s="18"/>
      <c r="H50" s="18"/>
      <c r="I50" s="18"/>
      <c r="J50" s="18"/>
      <c r="K50" s="82">
        <f>K51</f>
        <v>4149220</v>
      </c>
      <c r="L50" s="82">
        <f>L51</f>
        <v>4149220</v>
      </c>
      <c r="M50" s="82">
        <f>M51</f>
        <v>4149220</v>
      </c>
    </row>
    <row r="51" spans="1:15" ht="27.75" customHeight="1" outlineLevel="1" x14ac:dyDescent="0.2">
      <c r="A51" s="32"/>
      <c r="B51" s="22" t="s">
        <v>3</v>
      </c>
      <c r="C51" s="16" t="s">
        <v>64</v>
      </c>
      <c r="D51" s="16" t="s">
        <v>58</v>
      </c>
      <c r="E51" s="18"/>
      <c r="F51" s="18"/>
      <c r="G51" s="18"/>
      <c r="H51" s="18"/>
      <c r="I51" s="18"/>
      <c r="J51" s="18"/>
      <c r="K51" s="82">
        <v>4149220</v>
      </c>
      <c r="L51" s="82">
        <v>4149220</v>
      </c>
      <c r="M51" s="82">
        <v>4149220</v>
      </c>
    </row>
    <row r="52" spans="1:15" ht="36" customHeight="1" outlineLevel="1" x14ac:dyDescent="0.2">
      <c r="A52" s="14" t="s">
        <v>188</v>
      </c>
      <c r="B52" s="35" t="s">
        <v>135</v>
      </c>
      <c r="C52" s="17"/>
      <c r="D52" s="17" t="s">
        <v>28</v>
      </c>
      <c r="E52" s="18"/>
      <c r="F52" s="18"/>
      <c r="G52" s="18"/>
      <c r="H52" s="18"/>
      <c r="I52" s="18"/>
      <c r="J52" s="18"/>
      <c r="K52" s="87">
        <f>K53+K63+K70+K77</f>
        <v>135877176.67000002</v>
      </c>
      <c r="L52" s="87">
        <f t="shared" ref="L52:M52" si="5">L53+L63+L70+L77</f>
        <v>77650560.030000001</v>
      </c>
      <c r="M52" s="87">
        <f t="shared" si="5"/>
        <v>75769968.289999992</v>
      </c>
    </row>
    <row r="53" spans="1:15" ht="27.75" customHeight="1" outlineLevel="1" x14ac:dyDescent="0.2">
      <c r="A53" s="32" t="s">
        <v>166</v>
      </c>
      <c r="B53" s="33" t="s">
        <v>34</v>
      </c>
      <c r="C53" s="16"/>
      <c r="D53" s="16" t="s">
        <v>81</v>
      </c>
      <c r="E53" s="18"/>
      <c r="F53" s="18"/>
      <c r="G53" s="18"/>
      <c r="H53" s="18"/>
      <c r="I53" s="18"/>
      <c r="J53" s="18"/>
      <c r="K53" s="82">
        <f>K54+K60+K58</f>
        <v>81375559</v>
      </c>
      <c r="L53" s="82">
        <f t="shared" ref="L53:M53" si="6">L54+L60+L58</f>
        <v>37690844.030000001</v>
      </c>
      <c r="M53" s="82">
        <f t="shared" si="6"/>
        <v>35810252.289999999</v>
      </c>
    </row>
    <row r="54" spans="1:15" ht="21.75" customHeight="1" outlineLevel="1" x14ac:dyDescent="0.2">
      <c r="A54" s="19" t="s">
        <v>318</v>
      </c>
      <c r="B54" s="38" t="s">
        <v>82</v>
      </c>
      <c r="C54" s="21"/>
      <c r="D54" s="21" t="s">
        <v>83</v>
      </c>
      <c r="E54" s="18"/>
      <c r="F54" s="18"/>
      <c r="G54" s="18"/>
      <c r="H54" s="18"/>
      <c r="I54" s="18"/>
      <c r="J54" s="18"/>
      <c r="K54" s="88">
        <f>K55+K56+K57</f>
        <v>24516964</v>
      </c>
      <c r="L54" s="88">
        <f t="shared" ref="L54:N54" si="7">L55+L56+L57</f>
        <v>24516964</v>
      </c>
      <c r="M54" s="88">
        <f t="shared" si="7"/>
        <v>24516964</v>
      </c>
      <c r="N54" s="88">
        <f t="shared" si="7"/>
        <v>0</v>
      </c>
    </row>
    <row r="55" spans="1:15" ht="27.75" customHeight="1" outlineLevel="1" x14ac:dyDescent="0.2">
      <c r="A55" s="32"/>
      <c r="B55" s="33" t="s">
        <v>35</v>
      </c>
      <c r="C55" s="16" t="s">
        <v>66</v>
      </c>
      <c r="D55" s="16" t="s">
        <v>36</v>
      </c>
      <c r="E55" s="18"/>
      <c r="F55" s="18"/>
      <c r="G55" s="18"/>
      <c r="H55" s="18"/>
      <c r="I55" s="18"/>
      <c r="J55" s="18"/>
      <c r="K55" s="82">
        <v>9154000</v>
      </c>
      <c r="L55" s="82">
        <v>9154000</v>
      </c>
      <c r="M55" s="82">
        <v>9154000</v>
      </c>
    </row>
    <row r="56" spans="1:15" ht="27.75" customHeight="1" outlineLevel="1" x14ac:dyDescent="0.2">
      <c r="A56" s="32"/>
      <c r="B56" s="33" t="s">
        <v>136</v>
      </c>
      <c r="C56" s="16" t="s">
        <v>66</v>
      </c>
      <c r="D56" s="16" t="s">
        <v>137</v>
      </c>
      <c r="E56" s="18"/>
      <c r="F56" s="18"/>
      <c r="G56" s="18"/>
      <c r="H56" s="18"/>
      <c r="I56" s="18"/>
      <c r="J56" s="18"/>
      <c r="K56" s="82">
        <v>10061730</v>
      </c>
      <c r="L56" s="82">
        <v>10061730</v>
      </c>
      <c r="M56" s="82">
        <v>10061730</v>
      </c>
    </row>
    <row r="57" spans="1:15" ht="27.75" customHeight="1" outlineLevel="1" x14ac:dyDescent="0.2">
      <c r="A57" s="32"/>
      <c r="B57" s="33" t="s">
        <v>138</v>
      </c>
      <c r="C57" s="16" t="s">
        <v>66</v>
      </c>
      <c r="D57" s="16" t="s">
        <v>139</v>
      </c>
      <c r="E57" s="18"/>
      <c r="F57" s="18"/>
      <c r="G57" s="18"/>
      <c r="H57" s="18"/>
      <c r="I57" s="18"/>
      <c r="J57" s="18"/>
      <c r="K57" s="82">
        <v>5301234</v>
      </c>
      <c r="L57" s="82">
        <v>5301234</v>
      </c>
      <c r="M57" s="82">
        <v>5301234</v>
      </c>
    </row>
    <row r="58" spans="1:15" ht="43.5" customHeight="1" outlineLevel="1" x14ac:dyDescent="0.2">
      <c r="A58" s="19" t="s">
        <v>319</v>
      </c>
      <c r="B58" s="20" t="s">
        <v>207</v>
      </c>
      <c r="C58" s="16"/>
      <c r="D58" s="21" t="s">
        <v>204</v>
      </c>
      <c r="E58" s="31"/>
      <c r="F58" s="31"/>
      <c r="G58" s="31"/>
      <c r="H58" s="31"/>
      <c r="I58" s="31"/>
      <c r="J58" s="31"/>
      <c r="K58" s="88">
        <f>K59</f>
        <v>221500</v>
      </c>
      <c r="L58" s="88">
        <f>L59</f>
        <v>221500</v>
      </c>
      <c r="M58" s="88">
        <f>M59</f>
        <v>221500</v>
      </c>
    </row>
    <row r="59" spans="1:15" ht="28.5" customHeight="1" outlineLevel="1" x14ac:dyDescent="0.2">
      <c r="A59" s="32"/>
      <c r="B59" s="33" t="s">
        <v>205</v>
      </c>
      <c r="C59" s="16" t="s">
        <v>66</v>
      </c>
      <c r="D59" s="16" t="s">
        <v>206</v>
      </c>
      <c r="E59" s="18"/>
      <c r="F59" s="18"/>
      <c r="G59" s="18"/>
      <c r="H59" s="18"/>
      <c r="I59" s="18"/>
      <c r="J59" s="18"/>
      <c r="K59" s="82">
        <v>221500</v>
      </c>
      <c r="L59" s="82">
        <v>221500</v>
      </c>
      <c r="M59" s="82">
        <v>221500</v>
      </c>
    </row>
    <row r="60" spans="1:15" ht="31.5" customHeight="1" outlineLevel="1" x14ac:dyDescent="0.2">
      <c r="A60" s="19" t="s">
        <v>320</v>
      </c>
      <c r="B60" s="20" t="s">
        <v>141</v>
      </c>
      <c r="C60" s="21"/>
      <c r="D60" s="21" t="s">
        <v>140</v>
      </c>
      <c r="E60" s="31"/>
      <c r="F60" s="31"/>
      <c r="G60" s="31"/>
      <c r="H60" s="31"/>
      <c r="I60" s="31"/>
      <c r="J60" s="31"/>
      <c r="K60" s="88">
        <f>K62+K61</f>
        <v>56637095</v>
      </c>
      <c r="L60" s="88">
        <f t="shared" ref="L60:M60" si="8">L62+L61</f>
        <v>12952380.029999999</v>
      </c>
      <c r="M60" s="88">
        <f t="shared" si="8"/>
        <v>11071788.289999999</v>
      </c>
    </row>
    <row r="61" spans="1:15" ht="42.75" customHeight="1" outlineLevel="1" x14ac:dyDescent="0.2">
      <c r="A61" s="19"/>
      <c r="B61" s="33" t="s">
        <v>309</v>
      </c>
      <c r="C61" s="16" t="s">
        <v>66</v>
      </c>
      <c r="D61" s="16" t="s">
        <v>310</v>
      </c>
      <c r="E61" s="31"/>
      <c r="F61" s="31"/>
      <c r="G61" s="31"/>
      <c r="H61" s="31"/>
      <c r="I61" s="31"/>
      <c r="J61" s="31"/>
      <c r="K61" s="82">
        <v>0</v>
      </c>
      <c r="L61" s="82">
        <v>1880591.74</v>
      </c>
      <c r="M61" s="82">
        <v>0</v>
      </c>
    </row>
    <row r="62" spans="1:15" ht="27.75" customHeight="1" outlineLevel="1" x14ac:dyDescent="0.2">
      <c r="A62" s="19"/>
      <c r="B62" s="33" t="s">
        <v>240</v>
      </c>
      <c r="C62" s="16" t="s">
        <v>64</v>
      </c>
      <c r="D62" s="16" t="s">
        <v>241</v>
      </c>
      <c r="E62" s="31"/>
      <c r="F62" s="31"/>
      <c r="G62" s="31"/>
      <c r="H62" s="31"/>
      <c r="I62" s="31"/>
      <c r="J62" s="31"/>
      <c r="K62" s="82">
        <v>56637095</v>
      </c>
      <c r="L62" s="82">
        <v>11071788.289999999</v>
      </c>
      <c r="M62" s="82">
        <v>11071788.289999999</v>
      </c>
    </row>
    <row r="63" spans="1:15" ht="27.75" customHeight="1" outlineLevel="1" x14ac:dyDescent="0.2">
      <c r="A63" s="32" t="s">
        <v>167</v>
      </c>
      <c r="B63" s="33" t="s">
        <v>49</v>
      </c>
      <c r="C63" s="16"/>
      <c r="D63" s="16" t="s">
        <v>84</v>
      </c>
      <c r="E63" s="18"/>
      <c r="F63" s="18"/>
      <c r="G63" s="18"/>
      <c r="H63" s="18"/>
      <c r="I63" s="18"/>
      <c r="J63" s="18"/>
      <c r="K63" s="82">
        <f>K64+K66+K68</f>
        <v>27802286.18</v>
      </c>
      <c r="L63" s="82">
        <f t="shared" ref="L63:M63" si="9">L64+L66+L68</f>
        <v>13260385</v>
      </c>
      <c r="M63" s="82">
        <f t="shared" si="9"/>
        <v>13260385</v>
      </c>
    </row>
    <row r="64" spans="1:15" ht="27.75" customHeight="1" outlineLevel="1" x14ac:dyDescent="0.2">
      <c r="A64" s="19" t="s">
        <v>321</v>
      </c>
      <c r="B64" s="38" t="s">
        <v>85</v>
      </c>
      <c r="C64" s="21"/>
      <c r="D64" s="21" t="s">
        <v>86</v>
      </c>
      <c r="E64" s="18"/>
      <c r="F64" s="18"/>
      <c r="G64" s="18"/>
      <c r="H64" s="18"/>
      <c r="I64" s="18"/>
      <c r="J64" s="18"/>
      <c r="K64" s="88">
        <f>K65</f>
        <v>13255585</v>
      </c>
      <c r="L64" s="88">
        <f>L65</f>
        <v>13255585</v>
      </c>
      <c r="M64" s="88">
        <f>M65</f>
        <v>13255585</v>
      </c>
    </row>
    <row r="65" spans="1:15" ht="27.75" customHeight="1" outlineLevel="1" x14ac:dyDescent="0.2">
      <c r="A65" s="32"/>
      <c r="B65" s="33" t="s">
        <v>29</v>
      </c>
      <c r="C65" s="16" t="s">
        <v>66</v>
      </c>
      <c r="D65" s="16" t="s">
        <v>30</v>
      </c>
      <c r="E65" s="18"/>
      <c r="F65" s="18"/>
      <c r="G65" s="18"/>
      <c r="H65" s="18"/>
      <c r="I65" s="18"/>
      <c r="J65" s="18"/>
      <c r="K65" s="82">
        <v>13255585</v>
      </c>
      <c r="L65" s="82">
        <v>13255585</v>
      </c>
      <c r="M65" s="82">
        <v>13255585</v>
      </c>
    </row>
    <row r="66" spans="1:15" ht="27.75" customHeight="1" outlineLevel="1" x14ac:dyDescent="0.2">
      <c r="A66" s="19" t="s">
        <v>322</v>
      </c>
      <c r="B66" s="20" t="s">
        <v>208</v>
      </c>
      <c r="C66" s="21"/>
      <c r="D66" s="21" t="s">
        <v>209</v>
      </c>
      <c r="E66" s="18"/>
      <c r="F66" s="18"/>
      <c r="G66" s="18"/>
      <c r="H66" s="18"/>
      <c r="I66" s="18"/>
      <c r="J66" s="18"/>
      <c r="K66" s="88">
        <f>K67</f>
        <v>4800</v>
      </c>
      <c r="L66" s="88">
        <f>L67</f>
        <v>4800</v>
      </c>
      <c r="M66" s="88">
        <f>M67</f>
        <v>4800</v>
      </c>
    </row>
    <row r="67" spans="1:15" ht="27.75" customHeight="1" outlineLevel="1" x14ac:dyDescent="0.2">
      <c r="A67" s="32"/>
      <c r="B67" s="33" t="s">
        <v>226</v>
      </c>
      <c r="C67" s="16" t="s">
        <v>210</v>
      </c>
      <c r="D67" s="16" t="s">
        <v>225</v>
      </c>
      <c r="E67" s="18"/>
      <c r="F67" s="18"/>
      <c r="G67" s="18"/>
      <c r="H67" s="18"/>
      <c r="I67" s="18"/>
      <c r="J67" s="18"/>
      <c r="K67" s="82">
        <v>4800</v>
      </c>
      <c r="L67" s="82">
        <v>4800</v>
      </c>
      <c r="M67" s="82">
        <v>4800</v>
      </c>
    </row>
    <row r="68" spans="1:15" ht="27.75" customHeight="1" outlineLevel="1" x14ac:dyDescent="0.2">
      <c r="A68" s="19" t="s">
        <v>323</v>
      </c>
      <c r="B68" s="20" t="s">
        <v>311</v>
      </c>
      <c r="C68" s="16"/>
      <c r="D68" s="16" t="s">
        <v>302</v>
      </c>
      <c r="E68" s="18"/>
      <c r="F68" s="18"/>
      <c r="G68" s="18"/>
      <c r="H68" s="18"/>
      <c r="I68" s="18"/>
      <c r="J68" s="18"/>
      <c r="K68" s="82">
        <f>K69</f>
        <v>14541901.18</v>
      </c>
      <c r="L68" s="82">
        <f>L69</f>
        <v>0</v>
      </c>
      <c r="M68" s="82">
        <f>M69</f>
        <v>0</v>
      </c>
    </row>
    <row r="69" spans="1:15" ht="27.75" customHeight="1" outlineLevel="1" x14ac:dyDescent="0.2">
      <c r="A69" s="32"/>
      <c r="B69" s="33" t="s">
        <v>300</v>
      </c>
      <c r="C69" s="16" t="s">
        <v>66</v>
      </c>
      <c r="D69" s="16" t="s">
        <v>301</v>
      </c>
      <c r="E69" s="18"/>
      <c r="F69" s="18"/>
      <c r="G69" s="18"/>
      <c r="H69" s="18"/>
      <c r="I69" s="18"/>
      <c r="J69" s="18"/>
      <c r="K69" s="82">
        <v>14541901.18</v>
      </c>
      <c r="L69" s="82">
        <v>0</v>
      </c>
      <c r="M69" s="82">
        <v>0</v>
      </c>
    </row>
    <row r="70" spans="1:15" ht="27.75" customHeight="1" outlineLevel="1" x14ac:dyDescent="0.2">
      <c r="A70" s="32" t="s">
        <v>324</v>
      </c>
      <c r="B70" s="33" t="s">
        <v>37</v>
      </c>
      <c r="C70" s="16"/>
      <c r="D70" s="16" t="s">
        <v>38</v>
      </c>
      <c r="E70" s="18"/>
      <c r="F70" s="18"/>
      <c r="G70" s="18"/>
      <c r="H70" s="18"/>
      <c r="I70" s="18"/>
      <c r="J70" s="18"/>
      <c r="K70" s="82">
        <f>K71+K73</f>
        <v>11145976.029999999</v>
      </c>
      <c r="L70" s="82">
        <f t="shared" ref="L70:M70" si="10">L71+L73</f>
        <v>11145976</v>
      </c>
      <c r="M70" s="82">
        <f t="shared" si="10"/>
        <v>11145976</v>
      </c>
    </row>
    <row r="71" spans="1:15" ht="27.75" customHeight="1" outlineLevel="1" x14ac:dyDescent="0.2">
      <c r="A71" s="19" t="s">
        <v>325</v>
      </c>
      <c r="B71" s="38" t="s">
        <v>87</v>
      </c>
      <c r="C71" s="21"/>
      <c r="D71" s="21" t="s">
        <v>88</v>
      </c>
      <c r="E71" s="18"/>
      <c r="F71" s="18"/>
      <c r="G71" s="18"/>
      <c r="H71" s="18"/>
      <c r="I71" s="18"/>
      <c r="J71" s="18"/>
      <c r="K71" s="88">
        <f>K72</f>
        <v>10961275</v>
      </c>
      <c r="L71" s="88">
        <f>L72</f>
        <v>10961275</v>
      </c>
      <c r="M71" s="88">
        <f>M72</f>
        <v>10961275</v>
      </c>
    </row>
    <row r="72" spans="1:15" ht="27.75" customHeight="1" outlineLevel="1" x14ac:dyDescent="0.2">
      <c r="A72" s="32"/>
      <c r="B72" s="33" t="s">
        <v>39</v>
      </c>
      <c r="C72" s="16" t="s">
        <v>66</v>
      </c>
      <c r="D72" s="16" t="s">
        <v>40</v>
      </c>
      <c r="E72" s="18"/>
      <c r="F72" s="18"/>
      <c r="G72" s="18"/>
      <c r="H72" s="18"/>
      <c r="I72" s="18"/>
      <c r="J72" s="18"/>
      <c r="K72" s="82">
        <v>10961275</v>
      </c>
      <c r="L72" s="82">
        <v>10961275</v>
      </c>
      <c r="M72" s="82">
        <v>10961275</v>
      </c>
    </row>
    <row r="73" spans="1:15" ht="27.75" customHeight="1" outlineLevel="1" x14ac:dyDescent="0.2">
      <c r="A73" s="19" t="s">
        <v>326</v>
      </c>
      <c r="B73" s="20" t="s">
        <v>142</v>
      </c>
      <c r="C73" s="21"/>
      <c r="D73" s="21" t="s">
        <v>143</v>
      </c>
      <c r="E73" s="41"/>
      <c r="F73" s="41"/>
      <c r="G73" s="41"/>
      <c r="H73" s="41"/>
      <c r="I73" s="41"/>
      <c r="J73" s="41"/>
      <c r="K73" s="88">
        <f>K74+K75+K76</f>
        <v>184701.03</v>
      </c>
      <c r="L73" s="88">
        <f t="shared" ref="L73:M73" si="11">L74+L75+L76</f>
        <v>184701</v>
      </c>
      <c r="M73" s="88">
        <f t="shared" si="11"/>
        <v>184701</v>
      </c>
    </row>
    <row r="74" spans="1:15" ht="27.75" customHeight="1" outlineLevel="1" x14ac:dyDescent="0.2">
      <c r="A74" s="19"/>
      <c r="B74" s="33" t="s">
        <v>205</v>
      </c>
      <c r="C74" s="16" t="s">
        <v>66</v>
      </c>
      <c r="D74" s="16" t="s">
        <v>211</v>
      </c>
      <c r="E74" s="24"/>
      <c r="F74" s="24"/>
      <c r="G74" s="24"/>
      <c r="H74" s="24"/>
      <c r="I74" s="24"/>
      <c r="J74" s="24"/>
      <c r="K74" s="82">
        <v>11500</v>
      </c>
      <c r="L74" s="82">
        <v>11500</v>
      </c>
      <c r="M74" s="82">
        <v>11500</v>
      </c>
    </row>
    <row r="75" spans="1:15" ht="27.75" customHeight="1" outlineLevel="1" x14ac:dyDescent="0.2">
      <c r="A75" s="19"/>
      <c r="B75" s="33" t="s">
        <v>303</v>
      </c>
      <c r="C75" s="16" t="s">
        <v>66</v>
      </c>
      <c r="D75" s="16" t="s">
        <v>304</v>
      </c>
      <c r="E75" s="41"/>
      <c r="F75" s="41"/>
      <c r="G75" s="41"/>
      <c r="H75" s="41"/>
      <c r="I75" s="41"/>
      <c r="J75" s="41"/>
      <c r="K75" s="82">
        <v>168005</v>
      </c>
      <c r="L75" s="82">
        <v>168005</v>
      </c>
      <c r="M75" s="82">
        <v>168005</v>
      </c>
    </row>
    <row r="76" spans="1:15" ht="40.5" customHeight="1" outlineLevel="1" x14ac:dyDescent="0.2">
      <c r="A76" s="19"/>
      <c r="B76" s="22" t="s">
        <v>305</v>
      </c>
      <c r="C76" s="16" t="s">
        <v>66</v>
      </c>
      <c r="D76" s="16" t="s">
        <v>306</v>
      </c>
      <c r="E76" s="41"/>
      <c r="F76" s="41"/>
      <c r="G76" s="41"/>
      <c r="H76" s="41"/>
      <c r="I76" s="41"/>
      <c r="J76" s="41"/>
      <c r="K76" s="82">
        <v>5196.03</v>
      </c>
      <c r="L76" s="82">
        <v>5196</v>
      </c>
      <c r="M76" s="82">
        <v>5196</v>
      </c>
      <c r="O76" s="23"/>
    </row>
    <row r="77" spans="1:15" ht="34.5" customHeight="1" x14ac:dyDescent="0.2">
      <c r="A77" s="32" t="s">
        <v>327</v>
      </c>
      <c r="B77" s="33" t="s">
        <v>54</v>
      </c>
      <c r="C77" s="16"/>
      <c r="D77" s="16" t="s">
        <v>55</v>
      </c>
      <c r="K77" s="82">
        <f>K78+K81</f>
        <v>15553355.460000001</v>
      </c>
      <c r="L77" s="82">
        <f>L78+L81</f>
        <v>15553355</v>
      </c>
      <c r="M77" s="82">
        <f>M78+M81</f>
        <v>15553355</v>
      </c>
    </row>
    <row r="78" spans="1:15" ht="33.75" customHeight="1" x14ac:dyDescent="0.2">
      <c r="A78" s="19" t="s">
        <v>328</v>
      </c>
      <c r="B78" s="20" t="s">
        <v>89</v>
      </c>
      <c r="C78" s="21"/>
      <c r="D78" s="21" t="s">
        <v>144</v>
      </c>
      <c r="K78" s="88">
        <f>K79+K80</f>
        <v>13786355.460000001</v>
      </c>
      <c r="L78" s="88">
        <f>L79+L80</f>
        <v>13786355</v>
      </c>
      <c r="M78" s="88">
        <f>M79+M80</f>
        <v>13786355</v>
      </c>
    </row>
    <row r="79" spans="1:15" ht="25.5" x14ac:dyDescent="0.2">
      <c r="A79" s="42"/>
      <c r="B79" s="33" t="s">
        <v>1</v>
      </c>
      <c r="C79" s="16" t="s">
        <v>64</v>
      </c>
      <c r="D79" s="16" t="s">
        <v>43</v>
      </c>
      <c r="K79" s="82">
        <v>2398170</v>
      </c>
      <c r="L79" s="82">
        <v>2398170</v>
      </c>
      <c r="M79" s="82">
        <v>2398170</v>
      </c>
    </row>
    <row r="80" spans="1:15" ht="25.5" x14ac:dyDescent="0.2">
      <c r="A80" s="42"/>
      <c r="B80" s="33" t="s">
        <v>7</v>
      </c>
      <c r="C80" s="16" t="s">
        <v>66</v>
      </c>
      <c r="D80" s="16" t="s">
        <v>44</v>
      </c>
      <c r="K80" s="82">
        <v>11388185.460000001</v>
      </c>
      <c r="L80" s="82">
        <v>11388185</v>
      </c>
      <c r="M80" s="82">
        <v>11388185</v>
      </c>
    </row>
    <row r="81" spans="1:15" ht="15.75" customHeight="1" x14ac:dyDescent="0.2">
      <c r="A81" s="19" t="s">
        <v>329</v>
      </c>
      <c r="B81" s="20" t="s">
        <v>111</v>
      </c>
      <c r="C81" s="21"/>
      <c r="D81" s="21" t="s">
        <v>113</v>
      </c>
      <c r="K81" s="88">
        <f>K82</f>
        <v>1767000</v>
      </c>
      <c r="L81" s="88">
        <f>L82</f>
        <v>1767000</v>
      </c>
      <c r="M81" s="88">
        <f>M82</f>
        <v>1767000</v>
      </c>
    </row>
    <row r="82" spans="1:15" ht="25.5" x14ac:dyDescent="0.2">
      <c r="A82" s="42"/>
      <c r="B82" s="33" t="s">
        <v>112</v>
      </c>
      <c r="C82" s="16" t="s">
        <v>66</v>
      </c>
      <c r="D82" s="16" t="s">
        <v>63</v>
      </c>
      <c r="K82" s="82">
        <v>1767000</v>
      </c>
      <c r="L82" s="82">
        <v>1767000</v>
      </c>
      <c r="M82" s="82">
        <v>1767000</v>
      </c>
    </row>
    <row r="83" spans="1:15" ht="35.85" customHeight="1" outlineLevel="1" x14ac:dyDescent="0.2">
      <c r="A83" s="14" t="s">
        <v>168</v>
      </c>
      <c r="B83" s="35" t="s">
        <v>145</v>
      </c>
      <c r="C83" s="17"/>
      <c r="D83" s="17" t="s">
        <v>12</v>
      </c>
      <c r="E83" s="18"/>
      <c r="F83" s="18"/>
      <c r="G83" s="18"/>
      <c r="H83" s="18"/>
      <c r="I83" s="18"/>
      <c r="J83" s="18"/>
      <c r="K83" s="87">
        <f>K84+K90+K101+K107</f>
        <v>464282171.5</v>
      </c>
      <c r="L83" s="87">
        <f t="shared" ref="L83:M83" si="12">L84+L90+L101+L107</f>
        <v>481445895.04000002</v>
      </c>
      <c r="M83" s="87">
        <f t="shared" si="12"/>
        <v>498134398.04000002</v>
      </c>
    </row>
    <row r="84" spans="1:15" ht="24" customHeight="1" outlineLevel="1" x14ac:dyDescent="0.2">
      <c r="A84" s="32" t="s">
        <v>80</v>
      </c>
      <c r="B84" s="37" t="s">
        <v>13</v>
      </c>
      <c r="C84" s="16"/>
      <c r="D84" s="16" t="s">
        <v>14</v>
      </c>
      <c r="E84" s="18"/>
      <c r="F84" s="18"/>
      <c r="G84" s="18"/>
      <c r="H84" s="18"/>
      <c r="I84" s="18"/>
      <c r="J84" s="18"/>
      <c r="K84" s="82">
        <f>K85+K88</f>
        <v>127761878</v>
      </c>
      <c r="L84" s="82">
        <f t="shared" ref="L84:M84" si="13">L85+L88</f>
        <v>133459808</v>
      </c>
      <c r="M84" s="82">
        <f t="shared" si="13"/>
        <v>138840385</v>
      </c>
    </row>
    <row r="85" spans="1:15" ht="30.75" customHeight="1" outlineLevel="1" x14ac:dyDescent="0.2">
      <c r="A85" s="19" t="s">
        <v>212</v>
      </c>
      <c r="B85" s="38" t="s">
        <v>91</v>
      </c>
      <c r="C85" s="21"/>
      <c r="D85" s="21" t="s">
        <v>92</v>
      </c>
      <c r="E85" s="18"/>
      <c r="F85" s="18"/>
      <c r="G85" s="18"/>
      <c r="H85" s="18"/>
      <c r="I85" s="18"/>
      <c r="J85" s="18"/>
      <c r="K85" s="88">
        <f>K87+K86</f>
        <v>125274438</v>
      </c>
      <c r="L85" s="88">
        <f>L87+L86</f>
        <v>130972368</v>
      </c>
      <c r="M85" s="88">
        <f>M87+M86</f>
        <v>136352945</v>
      </c>
    </row>
    <row r="86" spans="1:15" ht="35.85" customHeight="1" outlineLevel="1" x14ac:dyDescent="0.2">
      <c r="A86" s="40"/>
      <c r="B86" s="37" t="s">
        <v>16</v>
      </c>
      <c r="C86" s="16" t="s">
        <v>65</v>
      </c>
      <c r="D86" s="16" t="s">
        <v>17</v>
      </c>
      <c r="E86" s="18"/>
      <c r="F86" s="18"/>
      <c r="G86" s="18"/>
      <c r="H86" s="18"/>
      <c r="I86" s="18"/>
      <c r="J86" s="18"/>
      <c r="K86" s="82">
        <v>41687340</v>
      </c>
      <c r="L86" s="82">
        <v>41687340</v>
      </c>
      <c r="M86" s="82">
        <v>41687340</v>
      </c>
      <c r="O86" s="44"/>
    </row>
    <row r="87" spans="1:15" ht="45.75" customHeight="1" outlineLevel="1" x14ac:dyDescent="0.2">
      <c r="A87" s="40"/>
      <c r="B87" s="37" t="s">
        <v>2</v>
      </c>
      <c r="C87" s="16" t="s">
        <v>65</v>
      </c>
      <c r="D87" s="16" t="s">
        <v>15</v>
      </c>
      <c r="E87" s="18"/>
      <c r="F87" s="18"/>
      <c r="G87" s="18"/>
      <c r="H87" s="18"/>
      <c r="I87" s="18"/>
      <c r="J87" s="18"/>
      <c r="K87" s="82">
        <v>83587098</v>
      </c>
      <c r="L87" s="82">
        <v>89285028</v>
      </c>
      <c r="M87" s="82">
        <v>94665605</v>
      </c>
    </row>
    <row r="88" spans="1:15" ht="30" customHeight="1" outlineLevel="1" x14ac:dyDescent="0.2">
      <c r="A88" s="19" t="s">
        <v>262</v>
      </c>
      <c r="B88" s="38" t="s">
        <v>93</v>
      </c>
      <c r="C88" s="21"/>
      <c r="D88" s="21" t="s">
        <v>94</v>
      </c>
      <c r="E88" s="18"/>
      <c r="F88" s="18"/>
      <c r="G88" s="18"/>
      <c r="H88" s="18"/>
      <c r="I88" s="18"/>
      <c r="J88" s="18"/>
      <c r="K88" s="88">
        <f>K89</f>
        <v>2487440</v>
      </c>
      <c r="L88" s="88">
        <f>L89</f>
        <v>2487440</v>
      </c>
      <c r="M88" s="88">
        <f>M89</f>
        <v>2487440</v>
      </c>
    </row>
    <row r="89" spans="1:15" ht="24" customHeight="1" outlineLevel="1" x14ac:dyDescent="0.2">
      <c r="A89" s="40"/>
      <c r="B89" s="37" t="s">
        <v>53</v>
      </c>
      <c r="C89" s="16" t="s">
        <v>65</v>
      </c>
      <c r="D89" s="16" t="s">
        <v>19</v>
      </c>
      <c r="E89" s="18"/>
      <c r="F89" s="18"/>
      <c r="G89" s="18"/>
      <c r="H89" s="18"/>
      <c r="I89" s="18"/>
      <c r="J89" s="18"/>
      <c r="K89" s="82">
        <v>2487440</v>
      </c>
      <c r="L89" s="82">
        <v>2487440</v>
      </c>
      <c r="M89" s="82">
        <v>2487440</v>
      </c>
    </row>
    <row r="90" spans="1:15" ht="18.75" customHeight="1" outlineLevel="1" x14ac:dyDescent="0.2">
      <c r="A90" s="32" t="s">
        <v>213</v>
      </c>
      <c r="B90" s="37" t="s">
        <v>20</v>
      </c>
      <c r="C90" s="16"/>
      <c r="D90" s="16" t="s">
        <v>95</v>
      </c>
      <c r="E90" s="18"/>
      <c r="F90" s="18"/>
      <c r="G90" s="18"/>
      <c r="H90" s="18"/>
      <c r="I90" s="18"/>
      <c r="J90" s="18"/>
      <c r="K90" s="82">
        <f>K91+K95+K99</f>
        <v>291575121</v>
      </c>
      <c r="L90" s="82">
        <f t="shared" ref="L90:M90" si="14">L91+L95+L99</f>
        <v>302145106</v>
      </c>
      <c r="M90" s="82">
        <f t="shared" si="14"/>
        <v>313299564</v>
      </c>
    </row>
    <row r="91" spans="1:15" ht="35.85" customHeight="1" outlineLevel="1" x14ac:dyDescent="0.2">
      <c r="A91" s="19" t="s">
        <v>214</v>
      </c>
      <c r="B91" s="38" t="s">
        <v>96</v>
      </c>
      <c r="C91" s="21"/>
      <c r="D91" s="21" t="s">
        <v>97</v>
      </c>
      <c r="E91" s="18"/>
      <c r="F91" s="18"/>
      <c r="G91" s="18"/>
      <c r="H91" s="18"/>
      <c r="I91" s="18"/>
      <c r="J91" s="18"/>
      <c r="K91" s="88">
        <f>K93+K94+K92</f>
        <v>264076751</v>
      </c>
      <c r="L91" s="88">
        <f>L93+L94+L92</f>
        <v>279081736</v>
      </c>
      <c r="M91" s="88">
        <f>M93+M94+M92</f>
        <v>290236194</v>
      </c>
    </row>
    <row r="92" spans="1:15" ht="42" customHeight="1" outlineLevel="1" x14ac:dyDescent="0.2">
      <c r="A92" s="19"/>
      <c r="B92" s="37" t="s">
        <v>198</v>
      </c>
      <c r="C92" s="16" t="s">
        <v>65</v>
      </c>
      <c r="D92" s="16" t="s">
        <v>199</v>
      </c>
      <c r="E92" s="18"/>
      <c r="F92" s="18"/>
      <c r="G92" s="18"/>
      <c r="H92" s="18"/>
      <c r="I92" s="18"/>
      <c r="J92" s="18"/>
      <c r="K92" s="82">
        <v>15974400</v>
      </c>
      <c r="L92" s="82">
        <v>19344000</v>
      </c>
      <c r="M92" s="82">
        <v>19344000</v>
      </c>
    </row>
    <row r="93" spans="1:15" ht="35.85" customHeight="1" outlineLevel="1" x14ac:dyDescent="0.2">
      <c r="A93" s="40"/>
      <c r="B93" s="37" t="s">
        <v>21</v>
      </c>
      <c r="C93" s="16" t="s">
        <v>65</v>
      </c>
      <c r="D93" s="16" t="s">
        <v>22</v>
      </c>
      <c r="E93" s="18"/>
      <c r="F93" s="18"/>
      <c r="G93" s="18"/>
      <c r="H93" s="18"/>
      <c r="I93" s="18"/>
      <c r="J93" s="18"/>
      <c r="K93" s="82">
        <v>81202525</v>
      </c>
      <c r="L93" s="82">
        <v>81202525</v>
      </c>
      <c r="M93" s="82">
        <v>81202525</v>
      </c>
      <c r="O93" s="39"/>
    </row>
    <row r="94" spans="1:15" ht="50.25" customHeight="1" outlineLevel="1" x14ac:dyDescent="0.2">
      <c r="A94" s="40"/>
      <c r="B94" s="37" t="s">
        <v>98</v>
      </c>
      <c r="C94" s="16" t="s">
        <v>65</v>
      </c>
      <c r="D94" s="16" t="s">
        <v>23</v>
      </c>
      <c r="E94" s="18"/>
      <c r="F94" s="18"/>
      <c r="G94" s="18"/>
      <c r="H94" s="18"/>
      <c r="I94" s="18"/>
      <c r="J94" s="18"/>
      <c r="K94" s="82">
        <v>166899826</v>
      </c>
      <c r="L94" s="82">
        <v>178535211</v>
      </c>
      <c r="M94" s="82">
        <v>189689669</v>
      </c>
    </row>
    <row r="95" spans="1:15" ht="33.75" customHeight="1" outlineLevel="1" x14ac:dyDescent="0.2">
      <c r="A95" s="19" t="s">
        <v>263</v>
      </c>
      <c r="B95" s="38" t="s">
        <v>99</v>
      </c>
      <c r="C95" s="21"/>
      <c r="D95" s="21" t="s">
        <v>100</v>
      </c>
      <c r="E95" s="18"/>
      <c r="F95" s="18"/>
      <c r="G95" s="18"/>
      <c r="H95" s="18"/>
      <c r="I95" s="18"/>
      <c r="J95" s="18"/>
      <c r="K95" s="88">
        <f>K96+K98+K97</f>
        <v>21593370</v>
      </c>
      <c r="L95" s="88">
        <f>L96+L98+L97</f>
        <v>21593370</v>
      </c>
      <c r="M95" s="88">
        <f>M96+M98+M97</f>
        <v>21593370</v>
      </c>
    </row>
    <row r="96" spans="1:15" ht="23.85" customHeight="1" outlineLevel="1" x14ac:dyDescent="0.2">
      <c r="A96" s="40"/>
      <c r="B96" s="37" t="s">
        <v>18</v>
      </c>
      <c r="C96" s="16" t="s">
        <v>65</v>
      </c>
      <c r="D96" s="16" t="s">
        <v>50</v>
      </c>
      <c r="E96" s="18"/>
      <c r="F96" s="18"/>
      <c r="G96" s="18"/>
      <c r="H96" s="18"/>
      <c r="I96" s="18"/>
      <c r="J96" s="18"/>
      <c r="K96" s="82">
        <v>1586920</v>
      </c>
      <c r="L96" s="82">
        <v>1586920</v>
      </c>
      <c r="M96" s="82">
        <v>1586920</v>
      </c>
    </row>
    <row r="97" spans="1:15" ht="35.25" customHeight="1" outlineLevel="1" x14ac:dyDescent="0.2">
      <c r="A97" s="40"/>
      <c r="B97" s="33" t="s">
        <v>216</v>
      </c>
      <c r="C97" s="16" t="s">
        <v>65</v>
      </c>
      <c r="D97" s="16" t="s">
        <v>217</v>
      </c>
      <c r="E97" s="18"/>
      <c r="F97" s="18"/>
      <c r="G97" s="18"/>
      <c r="H97" s="18"/>
      <c r="I97" s="18"/>
      <c r="J97" s="18"/>
      <c r="K97" s="82">
        <v>6452350</v>
      </c>
      <c r="L97" s="82">
        <v>6452350</v>
      </c>
      <c r="M97" s="82">
        <v>6452350</v>
      </c>
    </row>
    <row r="98" spans="1:15" ht="56.25" customHeight="1" outlineLevel="1" x14ac:dyDescent="0.2">
      <c r="A98" s="40"/>
      <c r="B98" s="37" t="s">
        <v>200</v>
      </c>
      <c r="C98" s="16" t="s">
        <v>65</v>
      </c>
      <c r="D98" s="16" t="s">
        <v>259</v>
      </c>
      <c r="E98" s="18"/>
      <c r="F98" s="18"/>
      <c r="G98" s="18"/>
      <c r="H98" s="18"/>
      <c r="I98" s="18"/>
      <c r="J98" s="18"/>
      <c r="K98" s="82">
        <v>13554100</v>
      </c>
      <c r="L98" s="82">
        <v>13554100</v>
      </c>
      <c r="M98" s="82">
        <v>13554100</v>
      </c>
    </row>
    <row r="99" spans="1:15" ht="33" customHeight="1" outlineLevel="1" x14ac:dyDescent="0.2">
      <c r="A99" s="43" t="s">
        <v>330</v>
      </c>
      <c r="B99" s="38" t="s">
        <v>222</v>
      </c>
      <c r="C99" s="21"/>
      <c r="D99" s="21" t="s">
        <v>223</v>
      </c>
      <c r="E99" s="45"/>
      <c r="F99" s="31"/>
      <c r="G99" s="31"/>
      <c r="H99" s="31"/>
      <c r="I99" s="31"/>
      <c r="J99" s="31"/>
      <c r="K99" s="46">
        <f>K100</f>
        <v>5905000</v>
      </c>
      <c r="L99" s="46">
        <f>L100</f>
        <v>1470000</v>
      </c>
      <c r="M99" s="46">
        <f>M100</f>
        <v>1470000</v>
      </c>
    </row>
    <row r="100" spans="1:15" ht="33" customHeight="1" outlineLevel="1" x14ac:dyDescent="0.2">
      <c r="A100" s="40"/>
      <c r="B100" s="37" t="s">
        <v>146</v>
      </c>
      <c r="C100" s="16" t="s">
        <v>65</v>
      </c>
      <c r="D100" s="16" t="s">
        <v>224</v>
      </c>
      <c r="E100" s="47"/>
      <c r="F100" s="18"/>
      <c r="G100" s="18"/>
      <c r="H100" s="18"/>
      <c r="I100" s="18"/>
      <c r="J100" s="18"/>
      <c r="K100" s="83">
        <v>5905000</v>
      </c>
      <c r="L100" s="83">
        <v>1470000</v>
      </c>
      <c r="M100" s="83">
        <v>1470000</v>
      </c>
    </row>
    <row r="101" spans="1:15" ht="35.85" customHeight="1" outlineLevel="1" x14ac:dyDescent="0.2">
      <c r="A101" s="32" t="s">
        <v>215</v>
      </c>
      <c r="B101" s="37" t="s">
        <v>24</v>
      </c>
      <c r="C101" s="16"/>
      <c r="D101" s="16" t="s">
        <v>25</v>
      </c>
      <c r="E101" s="18"/>
      <c r="F101" s="18"/>
      <c r="G101" s="18"/>
      <c r="H101" s="18"/>
      <c r="I101" s="18"/>
      <c r="J101" s="18"/>
      <c r="K101" s="82">
        <f>K102+K105</f>
        <v>24996653.5</v>
      </c>
      <c r="L101" s="82">
        <f t="shared" ref="L101:M101" si="15">L102+L105</f>
        <v>25743866.039999999</v>
      </c>
      <c r="M101" s="82">
        <f t="shared" si="15"/>
        <v>25743866.039999999</v>
      </c>
    </row>
    <row r="102" spans="1:15" ht="35.85" customHeight="1" outlineLevel="1" x14ac:dyDescent="0.2">
      <c r="A102" s="19" t="s">
        <v>264</v>
      </c>
      <c r="B102" s="38" t="s">
        <v>101</v>
      </c>
      <c r="C102" s="21"/>
      <c r="D102" s="21" t="s">
        <v>102</v>
      </c>
      <c r="E102" s="18"/>
      <c r="F102" s="18"/>
      <c r="G102" s="18"/>
      <c r="H102" s="18"/>
      <c r="I102" s="18"/>
      <c r="J102" s="18"/>
      <c r="K102" s="88">
        <f>K103+K104</f>
        <v>22840030</v>
      </c>
      <c r="L102" s="88">
        <f>L103+L104</f>
        <v>22840030</v>
      </c>
      <c r="M102" s="88">
        <f>M103+M104</f>
        <v>22840030</v>
      </c>
    </row>
    <row r="103" spans="1:15" ht="35.85" customHeight="1" outlineLevel="1" x14ac:dyDescent="0.2">
      <c r="A103" s="40"/>
      <c r="B103" s="37" t="s">
        <v>26</v>
      </c>
      <c r="C103" s="16" t="s">
        <v>65</v>
      </c>
      <c r="D103" s="16" t="s">
        <v>27</v>
      </c>
      <c r="E103" s="18"/>
      <c r="F103" s="18"/>
      <c r="G103" s="18"/>
      <c r="H103" s="18"/>
      <c r="I103" s="18"/>
      <c r="J103" s="18"/>
      <c r="K103" s="82">
        <v>21530925</v>
      </c>
      <c r="L103" s="82">
        <v>21530925</v>
      </c>
      <c r="M103" s="82">
        <v>21530925</v>
      </c>
      <c r="O103" s="39"/>
    </row>
    <row r="104" spans="1:15" s="28" customFormat="1" ht="23.25" customHeight="1" outlineLevel="1" x14ac:dyDescent="0.2">
      <c r="A104" s="40"/>
      <c r="B104" s="37" t="s">
        <v>260</v>
      </c>
      <c r="C104" s="16" t="s">
        <v>65</v>
      </c>
      <c r="D104" s="16" t="s">
        <v>261</v>
      </c>
      <c r="E104" s="18"/>
      <c r="F104" s="18"/>
      <c r="G104" s="18"/>
      <c r="H104" s="18"/>
      <c r="I104" s="18"/>
      <c r="J104" s="18"/>
      <c r="K104" s="82">
        <v>1309105</v>
      </c>
      <c r="L104" s="82">
        <v>1309105</v>
      </c>
      <c r="M104" s="82">
        <v>1309105</v>
      </c>
      <c r="O104" s="48"/>
    </row>
    <row r="105" spans="1:15" ht="35.85" customHeight="1" outlineLevel="1" x14ac:dyDescent="0.2">
      <c r="A105" s="19" t="s">
        <v>265</v>
      </c>
      <c r="B105" s="38" t="s">
        <v>103</v>
      </c>
      <c r="C105" s="21"/>
      <c r="D105" s="21" t="s">
        <v>104</v>
      </c>
      <c r="E105" s="18"/>
      <c r="F105" s="18"/>
      <c r="G105" s="18"/>
      <c r="H105" s="18"/>
      <c r="I105" s="18"/>
      <c r="J105" s="18"/>
      <c r="K105" s="88">
        <f>K106</f>
        <v>2156623.5</v>
      </c>
      <c r="L105" s="88">
        <f t="shared" ref="L105:M105" si="16">L106</f>
        <v>2903836.04</v>
      </c>
      <c r="M105" s="88">
        <f t="shared" si="16"/>
        <v>2903836.04</v>
      </c>
    </row>
    <row r="106" spans="1:15" ht="35.85" customHeight="1" outlineLevel="1" x14ac:dyDescent="0.2">
      <c r="A106" s="40"/>
      <c r="B106" s="37" t="s">
        <v>239</v>
      </c>
      <c r="C106" s="16" t="s">
        <v>65</v>
      </c>
      <c r="D106" s="16" t="s">
        <v>31</v>
      </c>
      <c r="E106" s="18"/>
      <c r="F106" s="18"/>
      <c r="G106" s="18"/>
      <c r="H106" s="18"/>
      <c r="I106" s="18"/>
      <c r="J106" s="18"/>
      <c r="K106" s="82">
        <v>2156623.5</v>
      </c>
      <c r="L106" s="82">
        <v>2903836.04</v>
      </c>
      <c r="M106" s="82">
        <v>2903836.04</v>
      </c>
    </row>
    <row r="107" spans="1:15" ht="30" customHeight="1" outlineLevel="1" x14ac:dyDescent="0.2">
      <c r="A107" s="40" t="s">
        <v>331</v>
      </c>
      <c r="B107" s="37" t="s">
        <v>51</v>
      </c>
      <c r="C107" s="16"/>
      <c r="D107" s="16" t="s">
        <v>52</v>
      </c>
      <c r="E107" s="18"/>
      <c r="F107" s="18"/>
      <c r="G107" s="18"/>
      <c r="H107" s="18"/>
      <c r="I107" s="18"/>
      <c r="J107" s="18"/>
      <c r="K107" s="82">
        <f>K108+K109+K110</f>
        <v>19948519</v>
      </c>
      <c r="L107" s="82">
        <f t="shared" ref="L107:M107" si="17">L108+L109+L110</f>
        <v>20097115</v>
      </c>
      <c r="M107" s="82">
        <f t="shared" si="17"/>
        <v>20250583</v>
      </c>
    </row>
    <row r="108" spans="1:15" ht="37.5" customHeight="1" outlineLevel="1" x14ac:dyDescent="0.2">
      <c r="A108" s="40"/>
      <c r="B108" s="37" t="s">
        <v>1</v>
      </c>
      <c r="C108" s="16" t="s">
        <v>64</v>
      </c>
      <c r="D108" s="16" t="s">
        <v>33</v>
      </c>
      <c r="E108" s="18"/>
      <c r="F108" s="18"/>
      <c r="G108" s="18"/>
      <c r="H108" s="18"/>
      <c r="I108" s="18"/>
      <c r="J108" s="18"/>
      <c r="K108" s="82">
        <v>4041590</v>
      </c>
      <c r="L108" s="82">
        <v>4041590</v>
      </c>
      <c r="M108" s="82">
        <v>4041590</v>
      </c>
    </row>
    <row r="109" spans="1:15" ht="19.5" customHeight="1" outlineLevel="1" x14ac:dyDescent="0.2">
      <c r="A109" s="40"/>
      <c r="B109" s="37" t="s">
        <v>105</v>
      </c>
      <c r="C109" s="16" t="s">
        <v>65</v>
      </c>
      <c r="D109" s="16" t="s">
        <v>32</v>
      </c>
      <c r="E109" s="18"/>
      <c r="F109" s="18"/>
      <c r="G109" s="18"/>
      <c r="H109" s="18"/>
      <c r="I109" s="18"/>
      <c r="J109" s="18"/>
      <c r="K109" s="82">
        <v>12194465</v>
      </c>
      <c r="L109" s="82">
        <v>12194465</v>
      </c>
      <c r="M109" s="82">
        <v>12194465</v>
      </c>
    </row>
    <row r="110" spans="1:15" ht="46.5" customHeight="1" outlineLevel="1" x14ac:dyDescent="0.2">
      <c r="A110" s="40"/>
      <c r="B110" s="33" t="s">
        <v>106</v>
      </c>
      <c r="C110" s="16" t="s">
        <v>65</v>
      </c>
      <c r="D110" s="16" t="s">
        <v>41</v>
      </c>
      <c r="E110" s="18"/>
      <c r="F110" s="18"/>
      <c r="G110" s="18"/>
      <c r="H110" s="18"/>
      <c r="I110" s="18"/>
      <c r="J110" s="18"/>
      <c r="K110" s="82">
        <v>3712464</v>
      </c>
      <c r="L110" s="82">
        <v>3861060</v>
      </c>
      <c r="M110" s="82">
        <v>4014528</v>
      </c>
    </row>
    <row r="111" spans="1:15" ht="31.5" customHeight="1" x14ac:dyDescent="0.2">
      <c r="A111" s="14" t="s">
        <v>169</v>
      </c>
      <c r="B111" s="49" t="s">
        <v>147</v>
      </c>
      <c r="C111" s="17"/>
      <c r="D111" s="17" t="s">
        <v>45</v>
      </c>
      <c r="K111" s="87">
        <f>K112+K120+K116</f>
        <v>25404042.93</v>
      </c>
      <c r="L111" s="87">
        <f>L112+L120+L116</f>
        <v>25404042.93</v>
      </c>
      <c r="M111" s="87">
        <f>M112+M120+M116</f>
        <v>25404042.93</v>
      </c>
    </row>
    <row r="112" spans="1:15" ht="38.1" customHeight="1" outlineLevel="1" x14ac:dyDescent="0.2">
      <c r="A112" s="32" t="s">
        <v>90</v>
      </c>
      <c r="B112" s="33" t="s">
        <v>148</v>
      </c>
      <c r="C112" s="16"/>
      <c r="D112" s="16" t="s">
        <v>46</v>
      </c>
      <c r="E112" s="18"/>
      <c r="F112" s="18"/>
      <c r="G112" s="18"/>
      <c r="H112" s="18"/>
      <c r="I112" s="18"/>
      <c r="J112" s="18"/>
      <c r="K112" s="82">
        <f>K113</f>
        <v>2185400</v>
      </c>
      <c r="L112" s="82">
        <f>L113</f>
        <v>2185400</v>
      </c>
      <c r="M112" s="82">
        <f>M113</f>
        <v>2185400</v>
      </c>
    </row>
    <row r="113" spans="1:13" ht="41.25" customHeight="1" outlineLevel="1" x14ac:dyDescent="0.2">
      <c r="A113" s="19" t="s">
        <v>254</v>
      </c>
      <c r="B113" s="50" t="s">
        <v>107</v>
      </c>
      <c r="C113" s="21"/>
      <c r="D113" s="51" t="s">
        <v>108</v>
      </c>
      <c r="E113" s="18"/>
      <c r="F113" s="18"/>
      <c r="G113" s="18"/>
      <c r="H113" s="18"/>
      <c r="I113" s="18"/>
      <c r="J113" s="18"/>
      <c r="K113" s="88">
        <f>K114+K115</f>
        <v>2185400</v>
      </c>
      <c r="L113" s="88">
        <f t="shared" ref="L113:M113" si="18">L114+L115</f>
        <v>2185400</v>
      </c>
      <c r="M113" s="88">
        <f t="shared" si="18"/>
        <v>2185400</v>
      </c>
    </row>
    <row r="114" spans="1:13" ht="32.25" customHeight="1" outlineLevel="1" x14ac:dyDescent="0.2">
      <c r="A114" s="40"/>
      <c r="B114" s="33" t="s">
        <v>175</v>
      </c>
      <c r="C114" s="16" t="s">
        <v>64</v>
      </c>
      <c r="D114" s="16" t="s">
        <v>174</v>
      </c>
      <c r="E114" s="18"/>
      <c r="F114" s="18"/>
      <c r="G114" s="18"/>
      <c r="H114" s="18"/>
      <c r="I114" s="18"/>
      <c r="J114" s="18"/>
      <c r="K114" s="82">
        <v>560000</v>
      </c>
      <c r="L114" s="82">
        <v>560000</v>
      </c>
      <c r="M114" s="82">
        <v>560000</v>
      </c>
    </row>
    <row r="115" spans="1:13" ht="32.25" customHeight="1" outlineLevel="1" x14ac:dyDescent="0.2">
      <c r="A115" s="40"/>
      <c r="B115" s="52" t="s">
        <v>273</v>
      </c>
      <c r="C115" s="16" t="s">
        <v>64</v>
      </c>
      <c r="D115" s="16" t="s">
        <v>274</v>
      </c>
      <c r="E115" s="18"/>
      <c r="F115" s="18"/>
      <c r="G115" s="18"/>
      <c r="H115" s="18"/>
      <c r="I115" s="18"/>
      <c r="J115" s="18"/>
      <c r="K115" s="82">
        <v>1625400</v>
      </c>
      <c r="L115" s="82">
        <v>1625400</v>
      </c>
      <c r="M115" s="82">
        <v>1625400</v>
      </c>
    </row>
    <row r="116" spans="1:13" ht="43.5" customHeight="1" outlineLevel="1" x14ac:dyDescent="0.2">
      <c r="A116" s="40" t="s">
        <v>255</v>
      </c>
      <c r="B116" s="33" t="s">
        <v>287</v>
      </c>
      <c r="C116" s="16"/>
      <c r="D116" s="16" t="s">
        <v>176</v>
      </c>
      <c r="E116" s="18"/>
      <c r="F116" s="18"/>
      <c r="G116" s="18"/>
      <c r="H116" s="18"/>
      <c r="I116" s="18"/>
      <c r="J116" s="18"/>
      <c r="K116" s="82">
        <f>K117</f>
        <v>22418642.93</v>
      </c>
      <c r="L116" s="82">
        <f>L117</f>
        <v>22418642.93</v>
      </c>
      <c r="M116" s="82">
        <f>M117</f>
        <v>22418642.93</v>
      </c>
    </row>
    <row r="117" spans="1:13" ht="47.25" customHeight="1" outlineLevel="1" x14ac:dyDescent="0.2">
      <c r="A117" s="43" t="s">
        <v>256</v>
      </c>
      <c r="B117" s="20" t="s">
        <v>177</v>
      </c>
      <c r="C117" s="21"/>
      <c r="D117" s="21" t="s">
        <v>178</v>
      </c>
      <c r="E117" s="31"/>
      <c r="F117" s="31"/>
      <c r="G117" s="31"/>
      <c r="H117" s="31"/>
      <c r="I117" s="31"/>
      <c r="J117" s="31"/>
      <c r="K117" s="88">
        <f>K118+K119</f>
        <v>22418642.93</v>
      </c>
      <c r="L117" s="88">
        <f>L118+L119</f>
        <v>22418642.93</v>
      </c>
      <c r="M117" s="88">
        <f>M118+M119</f>
        <v>22418642.93</v>
      </c>
    </row>
    <row r="118" spans="1:13" ht="57" customHeight="1" outlineLevel="1" x14ac:dyDescent="0.2">
      <c r="A118" s="40"/>
      <c r="B118" s="33" t="s">
        <v>162</v>
      </c>
      <c r="C118" s="16" t="s">
        <v>64</v>
      </c>
      <c r="D118" s="16" t="s">
        <v>179</v>
      </c>
      <c r="E118" s="18"/>
      <c r="F118" s="18"/>
      <c r="G118" s="18"/>
      <c r="H118" s="18"/>
      <c r="I118" s="18"/>
      <c r="J118" s="18"/>
      <c r="K118" s="82">
        <v>9633872.9299999997</v>
      </c>
      <c r="L118" s="82">
        <v>9633872.9299999997</v>
      </c>
      <c r="M118" s="82">
        <v>9633872.9299999997</v>
      </c>
    </row>
    <row r="119" spans="1:13" ht="48.75" customHeight="1" outlineLevel="1" x14ac:dyDescent="0.2">
      <c r="A119" s="40"/>
      <c r="B119" s="33" t="s">
        <v>237</v>
      </c>
      <c r="C119" s="16" t="s">
        <v>64</v>
      </c>
      <c r="D119" s="16" t="s">
        <v>238</v>
      </c>
      <c r="E119" s="18"/>
      <c r="F119" s="18"/>
      <c r="G119" s="18"/>
      <c r="H119" s="18"/>
      <c r="I119" s="18"/>
      <c r="J119" s="18"/>
      <c r="K119" s="82">
        <v>12784770</v>
      </c>
      <c r="L119" s="82">
        <v>12784770</v>
      </c>
      <c r="M119" s="82">
        <v>12784770</v>
      </c>
    </row>
    <row r="120" spans="1:13" ht="38.1" customHeight="1" outlineLevel="1" x14ac:dyDescent="0.2">
      <c r="A120" s="32" t="s">
        <v>257</v>
      </c>
      <c r="B120" s="33" t="s">
        <v>109</v>
      </c>
      <c r="C120" s="16"/>
      <c r="D120" s="16" t="s">
        <v>56</v>
      </c>
      <c r="E120" s="18"/>
      <c r="F120" s="18"/>
      <c r="G120" s="18"/>
      <c r="H120" s="18"/>
      <c r="I120" s="18"/>
      <c r="J120" s="18"/>
      <c r="K120" s="82">
        <f>K121</f>
        <v>800000</v>
      </c>
      <c r="L120" s="82">
        <f>L121</f>
        <v>800000</v>
      </c>
      <c r="M120" s="82">
        <f>M121</f>
        <v>800000</v>
      </c>
    </row>
    <row r="121" spans="1:13" ht="24" customHeight="1" outlineLevel="1" x14ac:dyDescent="0.2">
      <c r="A121" s="40"/>
      <c r="B121" s="33" t="s">
        <v>110</v>
      </c>
      <c r="C121" s="16" t="s">
        <v>64</v>
      </c>
      <c r="D121" s="16" t="s">
        <v>47</v>
      </c>
      <c r="E121" s="18"/>
      <c r="F121" s="18"/>
      <c r="G121" s="18"/>
      <c r="H121" s="18"/>
      <c r="I121" s="18"/>
      <c r="J121" s="18"/>
      <c r="K121" s="82">
        <v>800000</v>
      </c>
      <c r="L121" s="82">
        <v>800000</v>
      </c>
      <c r="M121" s="82">
        <v>800000</v>
      </c>
    </row>
    <row r="122" spans="1:13" ht="47.25" customHeight="1" outlineLevel="1" x14ac:dyDescent="0.2">
      <c r="A122" s="14" t="s">
        <v>170</v>
      </c>
      <c r="B122" s="53" t="s">
        <v>173</v>
      </c>
      <c r="C122" s="17"/>
      <c r="D122" s="17" t="s">
        <v>59</v>
      </c>
      <c r="E122" s="18"/>
      <c r="F122" s="18"/>
      <c r="G122" s="18"/>
      <c r="H122" s="18"/>
      <c r="I122" s="18"/>
      <c r="J122" s="18"/>
      <c r="K122" s="87">
        <f t="shared" ref="K122:M123" si="19">K123</f>
        <v>3525000</v>
      </c>
      <c r="L122" s="87">
        <f t="shared" si="19"/>
        <v>3525000</v>
      </c>
      <c r="M122" s="87">
        <f t="shared" si="19"/>
        <v>3525000</v>
      </c>
    </row>
    <row r="123" spans="1:13" ht="45.75" customHeight="1" outlineLevel="1" x14ac:dyDescent="0.2">
      <c r="A123" s="32" t="s">
        <v>181</v>
      </c>
      <c r="B123" s="54" t="s">
        <v>60</v>
      </c>
      <c r="C123" s="16"/>
      <c r="D123" s="16" t="s">
        <v>61</v>
      </c>
      <c r="E123" s="18"/>
      <c r="F123" s="18"/>
      <c r="G123" s="18"/>
      <c r="H123" s="18"/>
      <c r="I123" s="18"/>
      <c r="J123" s="18"/>
      <c r="K123" s="82">
        <f t="shared" si="19"/>
        <v>3525000</v>
      </c>
      <c r="L123" s="82">
        <f t="shared" si="19"/>
        <v>3525000</v>
      </c>
      <c r="M123" s="82">
        <f t="shared" si="19"/>
        <v>3525000</v>
      </c>
    </row>
    <row r="124" spans="1:13" ht="26.25" customHeight="1" outlineLevel="1" x14ac:dyDescent="0.2">
      <c r="A124" s="40"/>
      <c r="B124" s="55" t="s">
        <v>5</v>
      </c>
      <c r="C124" s="16" t="s">
        <v>64</v>
      </c>
      <c r="D124" s="16" t="s">
        <v>62</v>
      </c>
      <c r="E124" s="18"/>
      <c r="F124" s="18"/>
      <c r="G124" s="18"/>
      <c r="H124" s="18"/>
      <c r="I124" s="18"/>
      <c r="J124" s="18"/>
      <c r="K124" s="82">
        <v>3525000</v>
      </c>
      <c r="L124" s="82">
        <v>3525000</v>
      </c>
      <c r="M124" s="82">
        <v>3525000</v>
      </c>
    </row>
    <row r="125" spans="1:13" ht="31.5" customHeight="1" outlineLevel="1" x14ac:dyDescent="0.2">
      <c r="A125" s="56" t="s">
        <v>171</v>
      </c>
      <c r="B125" s="57" t="s">
        <v>149</v>
      </c>
      <c r="C125" s="17"/>
      <c r="D125" s="17" t="s">
        <v>150</v>
      </c>
      <c r="E125" s="27"/>
      <c r="F125" s="27"/>
      <c r="G125" s="27"/>
      <c r="H125" s="27"/>
      <c r="I125" s="27"/>
      <c r="J125" s="27"/>
      <c r="K125" s="87">
        <f>K126</f>
        <v>1350000</v>
      </c>
      <c r="L125" s="87">
        <f>L126</f>
        <v>1350000</v>
      </c>
      <c r="M125" s="87">
        <f>M126</f>
        <v>1350000</v>
      </c>
    </row>
    <row r="126" spans="1:13" ht="26.25" customHeight="1" outlineLevel="1" x14ac:dyDescent="0.2">
      <c r="A126" s="43" t="s">
        <v>182</v>
      </c>
      <c r="B126" s="58" t="s">
        <v>154</v>
      </c>
      <c r="C126" s="21"/>
      <c r="D126" s="21" t="s">
        <v>153</v>
      </c>
      <c r="E126" s="31"/>
      <c r="F126" s="31"/>
      <c r="G126" s="31"/>
      <c r="H126" s="31"/>
      <c r="I126" s="31"/>
      <c r="J126" s="31"/>
      <c r="K126" s="88">
        <f>K127</f>
        <v>1350000</v>
      </c>
      <c r="L126" s="88">
        <f t="shared" ref="L126:M126" si="20">L127</f>
        <v>1350000</v>
      </c>
      <c r="M126" s="88">
        <f t="shared" si="20"/>
        <v>1350000</v>
      </c>
    </row>
    <row r="127" spans="1:13" ht="26.25" customHeight="1" outlineLevel="1" x14ac:dyDescent="0.2">
      <c r="A127" s="40"/>
      <c r="B127" s="55" t="s">
        <v>151</v>
      </c>
      <c r="C127" s="16" t="s">
        <v>64</v>
      </c>
      <c r="D127" s="16" t="s">
        <v>152</v>
      </c>
      <c r="E127" s="18"/>
      <c r="F127" s="18"/>
      <c r="G127" s="18"/>
      <c r="H127" s="18"/>
      <c r="I127" s="18"/>
      <c r="J127" s="18"/>
      <c r="K127" s="82">
        <v>1350000</v>
      </c>
      <c r="L127" s="82">
        <v>1350000</v>
      </c>
      <c r="M127" s="82">
        <v>1350000</v>
      </c>
    </row>
    <row r="128" spans="1:13" ht="39.75" customHeight="1" outlineLevel="1" x14ac:dyDescent="0.2">
      <c r="A128" s="56" t="s">
        <v>172</v>
      </c>
      <c r="B128" s="57" t="s">
        <v>155</v>
      </c>
      <c r="C128" s="17"/>
      <c r="D128" s="17" t="s">
        <v>156</v>
      </c>
      <c r="E128" s="27"/>
      <c r="F128" s="27"/>
      <c r="G128" s="27"/>
      <c r="H128" s="27"/>
      <c r="I128" s="27"/>
      <c r="J128" s="27"/>
      <c r="K128" s="87">
        <f>K129</f>
        <v>23851310</v>
      </c>
      <c r="L128" s="87">
        <f>L129</f>
        <v>0</v>
      </c>
      <c r="M128" s="87">
        <f>M129</f>
        <v>0</v>
      </c>
    </row>
    <row r="129" spans="1:14" ht="31.5" customHeight="1" outlineLevel="1" x14ac:dyDescent="0.2">
      <c r="A129" s="43" t="s">
        <v>183</v>
      </c>
      <c r="B129" s="58" t="s">
        <v>79</v>
      </c>
      <c r="C129" s="21"/>
      <c r="D129" s="21" t="s">
        <v>157</v>
      </c>
      <c r="E129" s="31"/>
      <c r="F129" s="31"/>
      <c r="G129" s="31"/>
      <c r="H129" s="31"/>
      <c r="I129" s="31"/>
      <c r="J129" s="31"/>
      <c r="K129" s="88">
        <f>K130+K131</f>
        <v>23851310</v>
      </c>
      <c r="L129" s="88">
        <f>L130</f>
        <v>0</v>
      </c>
      <c r="M129" s="88">
        <f>M130</f>
        <v>0</v>
      </c>
    </row>
    <row r="130" spans="1:14" ht="39" customHeight="1" outlineLevel="1" x14ac:dyDescent="0.2">
      <c r="A130" s="40"/>
      <c r="B130" s="94" t="s">
        <v>288</v>
      </c>
      <c r="C130" s="16" t="s">
        <v>64</v>
      </c>
      <c r="D130" s="16" t="s">
        <v>289</v>
      </c>
      <c r="E130" s="18"/>
      <c r="F130" s="18"/>
      <c r="G130" s="18"/>
      <c r="H130" s="18"/>
      <c r="I130" s="18"/>
      <c r="J130" s="18"/>
      <c r="K130" s="82">
        <v>23135770.699999999</v>
      </c>
      <c r="L130" s="82">
        <v>0</v>
      </c>
      <c r="M130" s="82">
        <v>0</v>
      </c>
    </row>
    <row r="131" spans="1:14" ht="39" customHeight="1" outlineLevel="1" x14ac:dyDescent="0.2">
      <c r="A131" s="40"/>
      <c r="B131" s="94" t="s">
        <v>290</v>
      </c>
      <c r="C131" s="16" t="s">
        <v>64</v>
      </c>
      <c r="D131" s="16" t="s">
        <v>291</v>
      </c>
      <c r="E131" s="18"/>
      <c r="F131" s="18"/>
      <c r="G131" s="18"/>
      <c r="H131" s="18"/>
      <c r="I131" s="18"/>
      <c r="J131" s="18"/>
      <c r="K131" s="82">
        <v>715539.3</v>
      </c>
      <c r="L131" s="82">
        <v>0</v>
      </c>
      <c r="M131" s="82">
        <v>0</v>
      </c>
    </row>
    <row r="132" spans="1:14" ht="36.75" customHeight="1" outlineLevel="1" x14ac:dyDescent="0.2">
      <c r="A132" s="56" t="s">
        <v>218</v>
      </c>
      <c r="B132" s="57" t="s">
        <v>158</v>
      </c>
      <c r="C132" s="17"/>
      <c r="D132" s="17" t="s">
        <v>159</v>
      </c>
      <c r="E132" s="27"/>
      <c r="F132" s="27"/>
      <c r="G132" s="27"/>
      <c r="H132" s="27"/>
      <c r="I132" s="27"/>
      <c r="J132" s="27"/>
      <c r="K132" s="87">
        <f>K133</f>
        <v>13769861</v>
      </c>
      <c r="L132" s="87">
        <f>L133</f>
        <v>22237695.510000002</v>
      </c>
      <c r="M132" s="87">
        <f>M133</f>
        <v>22237695.510000002</v>
      </c>
    </row>
    <row r="133" spans="1:14" ht="26.25" customHeight="1" outlineLevel="1" x14ac:dyDescent="0.2">
      <c r="A133" s="19" t="s">
        <v>219</v>
      </c>
      <c r="B133" s="58" t="s">
        <v>161</v>
      </c>
      <c r="C133" s="21"/>
      <c r="D133" s="21" t="s">
        <v>160</v>
      </c>
      <c r="E133" s="31"/>
      <c r="F133" s="31"/>
      <c r="G133" s="31"/>
      <c r="H133" s="31"/>
      <c r="I133" s="31"/>
      <c r="J133" s="31"/>
      <c r="K133" s="88">
        <f>K135+K136+K138+K134</f>
        <v>13769861</v>
      </c>
      <c r="L133" s="88">
        <f>L135+L136+L138+L134</f>
        <v>22237695.510000002</v>
      </c>
      <c r="M133" s="88">
        <f>M135+M136+M138+M134</f>
        <v>22237695.510000002</v>
      </c>
    </row>
    <row r="134" spans="1:14" s="28" customFormat="1" ht="26.25" customHeight="1" outlineLevel="1" x14ac:dyDescent="0.2">
      <c r="A134" s="43"/>
      <c r="B134" s="33" t="s">
        <v>242</v>
      </c>
      <c r="C134" s="16" t="s">
        <v>64</v>
      </c>
      <c r="D134" s="16" t="s">
        <v>243</v>
      </c>
      <c r="E134" s="31"/>
      <c r="F134" s="31"/>
      <c r="G134" s="31"/>
      <c r="H134" s="31"/>
      <c r="I134" s="31"/>
      <c r="J134" s="31"/>
      <c r="K134" s="82">
        <v>0</v>
      </c>
      <c r="L134" s="82">
        <v>0</v>
      </c>
      <c r="M134" s="82">
        <v>0</v>
      </c>
    </row>
    <row r="135" spans="1:14" ht="26.25" customHeight="1" outlineLevel="1" x14ac:dyDescent="0.2">
      <c r="A135" s="40"/>
      <c r="B135" s="55" t="s">
        <v>192</v>
      </c>
      <c r="C135" s="16" t="s">
        <v>64</v>
      </c>
      <c r="D135" s="16" t="s">
        <v>193</v>
      </c>
      <c r="E135" s="18"/>
      <c r="F135" s="18"/>
      <c r="G135" s="18"/>
      <c r="H135" s="18"/>
      <c r="I135" s="18"/>
      <c r="J135" s="18"/>
      <c r="K135" s="82">
        <v>6168932.1399999997</v>
      </c>
      <c r="L135" s="82">
        <v>13729350.73</v>
      </c>
      <c r="M135" s="82">
        <v>13729350.73</v>
      </c>
    </row>
    <row r="136" spans="1:14" ht="26.25" customHeight="1" outlineLevel="1" x14ac:dyDescent="0.2">
      <c r="A136" s="40"/>
      <c r="B136" s="55" t="s">
        <v>194</v>
      </c>
      <c r="C136" s="16" t="s">
        <v>64</v>
      </c>
      <c r="D136" s="16" t="s">
        <v>195</v>
      </c>
      <c r="E136" s="18"/>
      <c r="F136" s="18"/>
      <c r="G136" s="18"/>
      <c r="H136" s="18"/>
      <c r="I136" s="18"/>
      <c r="J136" s="18"/>
      <c r="K136" s="82">
        <v>190791.72</v>
      </c>
      <c r="L136" s="82">
        <v>424619</v>
      </c>
      <c r="M136" s="82">
        <v>424619</v>
      </c>
    </row>
    <row r="137" spans="1:14" ht="26.25" customHeight="1" outlineLevel="1" x14ac:dyDescent="0.2">
      <c r="A137" s="19" t="s">
        <v>332</v>
      </c>
      <c r="B137" s="59" t="s">
        <v>230</v>
      </c>
      <c r="C137" s="21"/>
      <c r="D137" s="21" t="s">
        <v>231</v>
      </c>
      <c r="E137" s="31"/>
      <c r="F137" s="31"/>
      <c r="G137" s="31"/>
      <c r="H137" s="31"/>
      <c r="I137" s="31"/>
      <c r="J137" s="31"/>
      <c r="K137" s="88">
        <f>K138</f>
        <v>7410137.1399999997</v>
      </c>
      <c r="L137" s="88">
        <f>L138</f>
        <v>8083725.7800000003</v>
      </c>
      <c r="M137" s="88">
        <f>M138</f>
        <v>8083725.7800000003</v>
      </c>
    </row>
    <row r="138" spans="1:14" ht="55.5" customHeight="1" outlineLevel="1" x14ac:dyDescent="0.2">
      <c r="A138" s="40"/>
      <c r="B138" s="55" t="s">
        <v>196</v>
      </c>
      <c r="C138" s="16" t="s">
        <v>64</v>
      </c>
      <c r="D138" s="16" t="s">
        <v>197</v>
      </c>
      <c r="E138" s="18"/>
      <c r="F138" s="18"/>
      <c r="G138" s="18"/>
      <c r="H138" s="18"/>
      <c r="I138" s="18"/>
      <c r="J138" s="18"/>
      <c r="K138" s="82">
        <v>7410137.1399999997</v>
      </c>
      <c r="L138" s="82">
        <v>8083725.7800000003</v>
      </c>
      <c r="M138" s="82">
        <v>8083725.7800000003</v>
      </c>
      <c r="N138" s="60"/>
    </row>
    <row r="139" spans="1:14" ht="33" customHeight="1" outlineLevel="1" x14ac:dyDescent="0.2">
      <c r="A139" s="56" t="s">
        <v>253</v>
      </c>
      <c r="B139" s="57" t="s">
        <v>267</v>
      </c>
      <c r="C139" s="17"/>
      <c r="D139" s="17" t="s">
        <v>268</v>
      </c>
      <c r="E139" s="65"/>
      <c r="F139" s="65"/>
      <c r="G139" s="65"/>
      <c r="H139" s="65"/>
      <c r="I139" s="65"/>
      <c r="J139" s="65"/>
      <c r="K139" s="87">
        <f t="shared" ref="K139:M140" si="21">K140</f>
        <v>10000</v>
      </c>
      <c r="L139" s="87">
        <f t="shared" si="21"/>
        <v>10000</v>
      </c>
      <c r="M139" s="87">
        <f t="shared" si="21"/>
        <v>10000</v>
      </c>
    </row>
    <row r="140" spans="1:14" ht="42" customHeight="1" outlineLevel="1" x14ac:dyDescent="0.2">
      <c r="A140" s="43" t="s">
        <v>266</v>
      </c>
      <c r="B140" s="58" t="s">
        <v>269</v>
      </c>
      <c r="C140" s="16" t="s">
        <v>64</v>
      </c>
      <c r="D140" s="16" t="s">
        <v>270</v>
      </c>
      <c r="E140" s="66"/>
      <c r="F140" s="66"/>
      <c r="G140" s="66"/>
      <c r="H140" s="66"/>
      <c r="I140" s="66"/>
      <c r="J140" s="66"/>
      <c r="K140" s="82">
        <f t="shared" si="21"/>
        <v>10000</v>
      </c>
      <c r="L140" s="82">
        <f t="shared" si="21"/>
        <v>10000</v>
      </c>
      <c r="M140" s="82">
        <f t="shared" si="21"/>
        <v>10000</v>
      </c>
    </row>
    <row r="141" spans="1:14" ht="22.5" customHeight="1" outlineLevel="1" x14ac:dyDescent="0.2">
      <c r="A141" s="40"/>
      <c r="B141" s="55" t="s">
        <v>271</v>
      </c>
      <c r="C141" s="16" t="s">
        <v>64</v>
      </c>
      <c r="D141" s="16" t="s">
        <v>272</v>
      </c>
      <c r="E141" s="66"/>
      <c r="F141" s="66"/>
      <c r="G141" s="66"/>
      <c r="H141" s="66"/>
      <c r="I141" s="66"/>
      <c r="J141" s="66"/>
      <c r="K141" s="82">
        <v>10000</v>
      </c>
      <c r="L141" s="82">
        <v>10000</v>
      </c>
      <c r="M141" s="82">
        <v>10000</v>
      </c>
    </row>
    <row r="142" spans="1:14" s="64" customFormat="1" ht="15.75" x14ac:dyDescent="0.25">
      <c r="A142" s="61"/>
      <c r="B142" s="62" t="s">
        <v>4</v>
      </c>
      <c r="C142" s="63"/>
      <c r="D142" s="63"/>
      <c r="E142" s="27">
        <v>346106.24</v>
      </c>
      <c r="F142" s="27">
        <v>0</v>
      </c>
      <c r="G142" s="27">
        <v>346106.24</v>
      </c>
      <c r="H142" s="27">
        <v>0</v>
      </c>
      <c r="I142" s="27">
        <v>346106.24</v>
      </c>
      <c r="J142" s="27">
        <v>0</v>
      </c>
      <c r="K142" s="89">
        <f>K18+K32+K36+K47+K52+K83+K111+K122+K125+K128+K132+K29+K26+K139+K15</f>
        <v>720344616</v>
      </c>
      <c r="L142" s="89">
        <f t="shared" ref="L142:M142" si="22">L18+L32+L36+L47+L52+L83+L111+L122+L125+L128+L132+L29+L26+L139+L15</f>
        <v>654578396.40999997</v>
      </c>
      <c r="M142" s="89">
        <f t="shared" si="22"/>
        <v>646337309.25999999</v>
      </c>
    </row>
  </sheetData>
  <autoFilter ref="A11:M171">
    <filterColumn colId="10" hiddenButton="1" showButton="0"/>
    <filterColumn colId="11" showButton="0"/>
  </autoFilter>
  <mergeCells count="11">
    <mergeCell ref="A13:A14"/>
    <mergeCell ref="B13:B14"/>
    <mergeCell ref="C13:C14"/>
    <mergeCell ref="D13:D14"/>
    <mergeCell ref="K13:M13"/>
    <mergeCell ref="A11:M11"/>
    <mergeCell ref="D4:M4"/>
    <mergeCell ref="B5:M5"/>
    <mergeCell ref="B6:N6"/>
    <mergeCell ref="C7:M7"/>
    <mergeCell ref="A10:M10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4 МП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2022-11-09T11:09:54Z</cp:lastPrinted>
  <dcterms:created xsi:type="dcterms:W3CDTF">2019-06-18T02:48:46Z</dcterms:created>
  <dcterms:modified xsi:type="dcterms:W3CDTF">2022-11-14T00:45:05Z</dcterms:modified>
</cp:coreProperties>
</file>